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Primer trimestre\Cuadros Excel\"/>
    </mc:Choice>
  </mc:AlternateContent>
  <bookViews>
    <workbookView xWindow="0" yWindow="0" windowWidth="21600" windowHeight="9735" tabRatio="858"/>
  </bookViews>
  <sheets>
    <sheet name="Cuadro 7 CNPII" sheetId="63" r:id="rId1"/>
  </sheets>
  <definedNames>
    <definedName name="_xlnm.Print_Area" localSheetId="0">'Cuadro 7 CNPII'!$A$1:$I$243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6" i="63" l="1"/>
  <c r="E236" i="63"/>
  <c r="I235" i="63"/>
  <c r="I231" i="63" s="1"/>
  <c r="I230" i="63" s="1"/>
  <c r="E235" i="63"/>
  <c r="I234" i="63"/>
  <c r="E234" i="63"/>
  <c r="I233" i="63"/>
  <c r="E233" i="63"/>
  <c r="I232" i="63"/>
  <c r="E232" i="63"/>
  <c r="H231" i="63"/>
  <c r="H230" i="63" s="1"/>
  <c r="H228" i="63" s="1"/>
  <c r="G231" i="63"/>
  <c r="G230" i="63" s="1"/>
  <c r="G228" i="63" s="1"/>
  <c r="F231" i="63"/>
  <c r="F230" i="63" s="1"/>
  <c r="F228" i="63" s="1"/>
  <c r="E231" i="63"/>
  <c r="E230" i="63" s="1"/>
  <c r="D231" i="63"/>
  <c r="D230" i="63" s="1"/>
  <c r="D228" i="63" s="1"/>
  <c r="C231" i="63"/>
  <c r="B231" i="63"/>
  <c r="C230" i="63"/>
  <c r="B230" i="63"/>
  <c r="B228" i="63" s="1"/>
  <c r="I229" i="63"/>
  <c r="I228" i="63" s="1"/>
  <c r="E229" i="63"/>
  <c r="E228" i="63" s="1"/>
  <c r="C228" i="63"/>
  <c r="I227" i="63"/>
  <c r="E227" i="63"/>
  <c r="I226" i="63"/>
  <c r="I225" i="63" s="1"/>
  <c r="I224" i="63" s="1"/>
  <c r="I222" i="63" s="1"/>
  <c r="E226" i="63"/>
  <c r="E225" i="63" s="1"/>
  <c r="E224" i="63" s="1"/>
  <c r="E222" i="63" s="1"/>
  <c r="H225" i="63"/>
  <c r="G225" i="63"/>
  <c r="F225" i="63"/>
  <c r="D225" i="63"/>
  <c r="D224" i="63" s="1"/>
  <c r="D222" i="63" s="1"/>
  <c r="C225" i="63"/>
  <c r="C224" i="63" s="1"/>
  <c r="C222" i="63" s="1"/>
  <c r="B225" i="63"/>
  <c r="B224" i="63" s="1"/>
  <c r="B222" i="63" s="1"/>
  <c r="H224" i="63"/>
  <c r="H222" i="63" s="1"/>
  <c r="G224" i="63"/>
  <c r="G222" i="63" s="1"/>
  <c r="F224" i="63"/>
  <c r="F222" i="63" s="1"/>
  <c r="I223" i="63"/>
  <c r="E223" i="63"/>
  <c r="I221" i="63"/>
  <c r="E221" i="63"/>
  <c r="E220" i="63" s="1"/>
  <c r="I220" i="63"/>
  <c r="I217" i="63" s="1"/>
  <c r="H220" i="63"/>
  <c r="G220" i="63"/>
  <c r="F220" i="63"/>
  <c r="D220" i="63"/>
  <c r="C220" i="63"/>
  <c r="C217" i="63" s="1"/>
  <c r="C211" i="63" s="1"/>
  <c r="B220" i="63"/>
  <c r="I219" i="63"/>
  <c r="E219" i="63"/>
  <c r="I218" i="63"/>
  <c r="H218" i="63"/>
  <c r="G218" i="63"/>
  <c r="G217" i="63" s="1"/>
  <c r="F218" i="63"/>
  <c r="F217" i="63" s="1"/>
  <c r="E218" i="63"/>
  <c r="D218" i="63"/>
  <c r="D217" i="63" s="1"/>
  <c r="C218" i="63"/>
  <c r="B218" i="63"/>
  <c r="H217" i="63"/>
  <c r="I215" i="63"/>
  <c r="I214" i="63" s="1"/>
  <c r="E215" i="63"/>
  <c r="E214" i="63" s="1"/>
  <c r="E212" i="63" s="1"/>
  <c r="H214" i="63"/>
  <c r="H212" i="63" s="1"/>
  <c r="G214" i="63"/>
  <c r="G212" i="63" s="1"/>
  <c r="F214" i="63"/>
  <c r="F212" i="63" s="1"/>
  <c r="D214" i="63"/>
  <c r="C214" i="63"/>
  <c r="B214" i="63"/>
  <c r="I213" i="63"/>
  <c r="E213" i="63"/>
  <c r="D212" i="63"/>
  <c r="D211" i="63" s="1"/>
  <c r="C212" i="63"/>
  <c r="B212" i="63"/>
  <c r="I210" i="63"/>
  <c r="E210" i="63"/>
  <c r="I209" i="63"/>
  <c r="E209" i="63"/>
  <c r="I208" i="63"/>
  <c r="E208" i="63"/>
  <c r="I207" i="63"/>
  <c r="H207" i="63"/>
  <c r="G207" i="63"/>
  <c r="F207" i="63"/>
  <c r="E207" i="63"/>
  <c r="D207" i="63"/>
  <c r="C207" i="63"/>
  <c r="B207" i="63"/>
  <c r="I206" i="63"/>
  <c r="E206" i="63"/>
  <c r="I205" i="63"/>
  <c r="E205" i="63"/>
  <c r="I204" i="63"/>
  <c r="I203" i="63" s="1"/>
  <c r="H204" i="63"/>
  <c r="G204" i="63"/>
  <c r="G203" i="63" s="1"/>
  <c r="G200" i="63" s="1"/>
  <c r="F204" i="63"/>
  <c r="F203" i="63" s="1"/>
  <c r="F200" i="63" s="1"/>
  <c r="E204" i="63"/>
  <c r="D204" i="63"/>
  <c r="D203" i="63" s="1"/>
  <c r="D200" i="63" s="1"/>
  <c r="C204" i="63"/>
  <c r="C203" i="63" s="1"/>
  <c r="C200" i="63" s="1"/>
  <c r="B204" i="63"/>
  <c r="B203" i="63" s="1"/>
  <c r="B200" i="63" s="1"/>
  <c r="H203" i="63"/>
  <c r="E203" i="63"/>
  <c r="I202" i="63"/>
  <c r="E202" i="63"/>
  <c r="I201" i="63"/>
  <c r="E201" i="63"/>
  <c r="E200" i="63" s="1"/>
  <c r="H200" i="63"/>
  <c r="I199" i="63"/>
  <c r="E199" i="63"/>
  <c r="I198" i="63"/>
  <c r="I195" i="63" s="1"/>
  <c r="E198" i="63"/>
  <c r="E195" i="63" s="1"/>
  <c r="I197" i="63"/>
  <c r="E197" i="63"/>
  <c r="I196" i="63"/>
  <c r="E196" i="63"/>
  <c r="H195" i="63"/>
  <c r="G195" i="63"/>
  <c r="F195" i="63"/>
  <c r="D195" i="63"/>
  <c r="C195" i="63"/>
  <c r="B195" i="63"/>
  <c r="I194" i="63"/>
  <c r="E194" i="63"/>
  <c r="E192" i="63" s="1"/>
  <c r="I193" i="63"/>
  <c r="E193" i="63"/>
  <c r="I192" i="63"/>
  <c r="H192" i="63"/>
  <c r="G192" i="63"/>
  <c r="G191" i="63" s="1"/>
  <c r="F192" i="63"/>
  <c r="D192" i="63"/>
  <c r="D191" i="63" s="1"/>
  <c r="C192" i="63"/>
  <c r="C191" i="63" s="1"/>
  <c r="B192" i="63"/>
  <c r="B191" i="63" s="1"/>
  <c r="H191" i="63"/>
  <c r="I190" i="63"/>
  <c r="E190" i="63"/>
  <c r="I189" i="63"/>
  <c r="I188" i="63" s="1"/>
  <c r="E189" i="63"/>
  <c r="E188" i="63" s="1"/>
  <c r="H188" i="63"/>
  <c r="G188" i="63"/>
  <c r="F188" i="63"/>
  <c r="F184" i="63" s="1"/>
  <c r="D188" i="63"/>
  <c r="C188" i="63"/>
  <c r="B188" i="63"/>
  <c r="I187" i="63"/>
  <c r="E187" i="63"/>
  <c r="I186" i="63"/>
  <c r="E186" i="63"/>
  <c r="E185" i="63" s="1"/>
  <c r="H185" i="63"/>
  <c r="G185" i="63"/>
  <c r="F185" i="63"/>
  <c r="D185" i="63"/>
  <c r="D184" i="63" s="1"/>
  <c r="C185" i="63"/>
  <c r="C184" i="63" s="1"/>
  <c r="B185" i="63"/>
  <c r="H184" i="63"/>
  <c r="G184" i="63"/>
  <c r="G176" i="63" s="1"/>
  <c r="I183" i="63"/>
  <c r="E183" i="63"/>
  <c r="I182" i="63"/>
  <c r="E182" i="63"/>
  <c r="I181" i="63"/>
  <c r="E181" i="63"/>
  <c r="E180" i="63" s="1"/>
  <c r="I180" i="63"/>
  <c r="H180" i="63"/>
  <c r="G180" i="63"/>
  <c r="F180" i="63"/>
  <c r="D180" i="63"/>
  <c r="C180" i="63"/>
  <c r="B180" i="63"/>
  <c r="I179" i="63"/>
  <c r="E179" i="63"/>
  <c r="I178" i="63"/>
  <c r="E178" i="63"/>
  <c r="E177" i="63" s="1"/>
  <c r="I177" i="63"/>
  <c r="H177" i="63"/>
  <c r="H176" i="63" s="1"/>
  <c r="G177" i="63"/>
  <c r="F177" i="63"/>
  <c r="D177" i="63"/>
  <c r="C177" i="63"/>
  <c r="B177" i="63"/>
  <c r="I175" i="63"/>
  <c r="E175" i="63"/>
  <c r="I174" i="63"/>
  <c r="E174" i="63"/>
  <c r="I173" i="63"/>
  <c r="E173" i="63"/>
  <c r="I172" i="63"/>
  <c r="E172" i="63"/>
  <c r="E171" i="63" s="1"/>
  <c r="I171" i="63"/>
  <c r="H171" i="63"/>
  <c r="G171" i="63"/>
  <c r="F171" i="63"/>
  <c r="D171" i="63"/>
  <c r="C171" i="63"/>
  <c r="B171" i="63"/>
  <c r="I170" i="63"/>
  <c r="E170" i="63"/>
  <c r="I169" i="63"/>
  <c r="E169" i="63"/>
  <c r="I168" i="63"/>
  <c r="E168" i="63"/>
  <c r="E166" i="63" s="1"/>
  <c r="I167" i="63"/>
  <c r="I166" i="63" s="1"/>
  <c r="I165" i="63" s="1"/>
  <c r="E167" i="63"/>
  <c r="H166" i="63"/>
  <c r="G166" i="63"/>
  <c r="G165" i="63" s="1"/>
  <c r="G163" i="63" s="1"/>
  <c r="F166" i="63"/>
  <c r="F165" i="63" s="1"/>
  <c r="F163" i="63" s="1"/>
  <c r="D166" i="63"/>
  <c r="D165" i="63" s="1"/>
  <c r="D163" i="63" s="1"/>
  <c r="C166" i="63"/>
  <c r="B166" i="63"/>
  <c r="B165" i="63" s="1"/>
  <c r="B163" i="63" s="1"/>
  <c r="H165" i="63"/>
  <c r="H163" i="63" s="1"/>
  <c r="C165" i="63"/>
  <c r="C163" i="63" s="1"/>
  <c r="I164" i="63"/>
  <c r="E164" i="63"/>
  <c r="I161" i="63"/>
  <c r="E161" i="63"/>
  <c r="I160" i="63"/>
  <c r="E160" i="63"/>
  <c r="E158" i="63" s="1"/>
  <c r="I159" i="63"/>
  <c r="I158" i="63" s="1"/>
  <c r="E159" i="63"/>
  <c r="H158" i="63"/>
  <c r="G158" i="63"/>
  <c r="F158" i="63"/>
  <c r="D158" i="63"/>
  <c r="C158" i="63"/>
  <c r="B158" i="63"/>
  <c r="B155" i="63" s="1"/>
  <c r="I157" i="63"/>
  <c r="E157" i="63"/>
  <c r="I156" i="63"/>
  <c r="E156" i="63"/>
  <c r="H155" i="63"/>
  <c r="G155" i="63"/>
  <c r="F155" i="63"/>
  <c r="D155" i="63"/>
  <c r="C155" i="63"/>
  <c r="I154" i="63"/>
  <c r="E154" i="63"/>
  <c r="I153" i="63"/>
  <c r="I151" i="63" s="1"/>
  <c r="E153" i="63"/>
  <c r="I152" i="63"/>
  <c r="E152" i="63"/>
  <c r="E151" i="63" s="1"/>
  <c r="H151" i="63"/>
  <c r="G151" i="63"/>
  <c r="G148" i="63" s="1"/>
  <c r="G139" i="63" s="1"/>
  <c r="G137" i="63" s="1"/>
  <c r="F151" i="63"/>
  <c r="D151" i="63"/>
  <c r="C151" i="63"/>
  <c r="B151" i="63"/>
  <c r="I150" i="63"/>
  <c r="E150" i="63"/>
  <c r="I149" i="63"/>
  <c r="E149" i="63"/>
  <c r="E148" i="63" s="1"/>
  <c r="H148" i="63"/>
  <c r="F148" i="63"/>
  <c r="D148" i="63"/>
  <c r="C148" i="63"/>
  <c r="B148" i="63"/>
  <c r="I146" i="63"/>
  <c r="E146" i="63"/>
  <c r="I145" i="63"/>
  <c r="I143" i="63" s="1"/>
  <c r="I140" i="63" s="1"/>
  <c r="E145" i="63"/>
  <c r="I144" i="63"/>
  <c r="E144" i="63"/>
  <c r="E143" i="63" s="1"/>
  <c r="H143" i="63"/>
  <c r="G143" i="63"/>
  <c r="F143" i="63"/>
  <c r="D143" i="63"/>
  <c r="C143" i="63"/>
  <c r="B143" i="63"/>
  <c r="B140" i="63" s="1"/>
  <c r="I142" i="63"/>
  <c r="E142" i="63"/>
  <c r="I141" i="63"/>
  <c r="E141" i="63"/>
  <c r="H140" i="63"/>
  <c r="H139" i="63" s="1"/>
  <c r="H137" i="63" s="1"/>
  <c r="G140" i="63"/>
  <c r="F140" i="63"/>
  <c r="D140" i="63"/>
  <c r="C140" i="63"/>
  <c r="C139" i="63" s="1"/>
  <c r="C137" i="63" s="1"/>
  <c r="D139" i="63"/>
  <c r="D137" i="63" s="1"/>
  <c r="I138" i="63"/>
  <c r="E138" i="63"/>
  <c r="I136" i="63"/>
  <c r="E136" i="63"/>
  <c r="I135" i="63"/>
  <c r="E135" i="63"/>
  <c r="I134" i="63"/>
  <c r="H134" i="63"/>
  <c r="G134" i="63"/>
  <c r="F134" i="63"/>
  <c r="E134" i="63"/>
  <c r="D134" i="63"/>
  <c r="C134" i="63"/>
  <c r="B134" i="63"/>
  <c r="I133" i="63"/>
  <c r="E133" i="63"/>
  <c r="I132" i="63"/>
  <c r="E132" i="63"/>
  <c r="I131" i="63"/>
  <c r="I130" i="63" s="1"/>
  <c r="H131" i="63"/>
  <c r="G131" i="63"/>
  <c r="G130" i="63" s="1"/>
  <c r="F131" i="63"/>
  <c r="F130" i="63" s="1"/>
  <c r="E131" i="63"/>
  <c r="D131" i="63"/>
  <c r="D130" i="63" s="1"/>
  <c r="C131" i="63"/>
  <c r="C130" i="63" s="1"/>
  <c r="B131" i="63"/>
  <c r="B130" i="63" s="1"/>
  <c r="H130" i="63"/>
  <c r="E130" i="63"/>
  <c r="I129" i="63"/>
  <c r="E129" i="63"/>
  <c r="I128" i="63"/>
  <c r="I125" i="63" s="1"/>
  <c r="I124" i="63" s="1"/>
  <c r="I122" i="63" s="1"/>
  <c r="I121" i="63" s="1"/>
  <c r="E128" i="63"/>
  <c r="E125" i="63" s="1"/>
  <c r="E124" i="63" s="1"/>
  <c r="I127" i="63"/>
  <c r="E127" i="63"/>
  <c r="I126" i="63"/>
  <c r="E126" i="63"/>
  <c r="H125" i="63"/>
  <c r="G125" i="63"/>
  <c r="G124" i="63" s="1"/>
  <c r="G122" i="63" s="1"/>
  <c r="G121" i="63" s="1"/>
  <c r="F125" i="63"/>
  <c r="F124" i="63" s="1"/>
  <c r="F122" i="63" s="1"/>
  <c r="F121" i="63" s="1"/>
  <c r="D125" i="63"/>
  <c r="D124" i="63" s="1"/>
  <c r="D122" i="63" s="1"/>
  <c r="D121" i="63" s="1"/>
  <c r="C125" i="63"/>
  <c r="C124" i="63" s="1"/>
  <c r="C122" i="63" s="1"/>
  <c r="C121" i="63" s="1"/>
  <c r="B125" i="63"/>
  <c r="B124" i="63" s="1"/>
  <c r="B122" i="63" s="1"/>
  <c r="H124" i="63"/>
  <c r="I123" i="63"/>
  <c r="E123" i="63"/>
  <c r="H122" i="63"/>
  <c r="H121" i="63" s="1"/>
  <c r="I119" i="63"/>
  <c r="E119" i="63"/>
  <c r="I118" i="63"/>
  <c r="E118" i="63"/>
  <c r="I117" i="63"/>
  <c r="E117" i="63"/>
  <c r="I116" i="63"/>
  <c r="I114" i="63" s="1"/>
  <c r="E116" i="63"/>
  <c r="I115" i="63"/>
  <c r="E115" i="63"/>
  <c r="E114" i="63" s="1"/>
  <c r="H114" i="63"/>
  <c r="G114" i="63"/>
  <c r="F114" i="63"/>
  <c r="D114" i="63"/>
  <c r="C114" i="63"/>
  <c r="B114" i="63"/>
  <c r="I113" i="63"/>
  <c r="I111" i="63" s="1"/>
  <c r="E113" i="63"/>
  <c r="I112" i="63"/>
  <c r="E112" i="63"/>
  <c r="E111" i="63" s="1"/>
  <c r="E110" i="63" s="1"/>
  <c r="H111" i="63"/>
  <c r="H110" i="63" s="1"/>
  <c r="H106" i="63" s="1"/>
  <c r="G111" i="63"/>
  <c r="G110" i="63" s="1"/>
  <c r="G106" i="63" s="1"/>
  <c r="F111" i="63"/>
  <c r="F110" i="63" s="1"/>
  <c r="F106" i="63" s="1"/>
  <c r="D111" i="63"/>
  <c r="C111" i="63"/>
  <c r="B111" i="63"/>
  <c r="D110" i="63"/>
  <c r="C110" i="63"/>
  <c r="C106" i="63" s="1"/>
  <c r="B110" i="63"/>
  <c r="B106" i="63" s="1"/>
  <c r="I109" i="63"/>
  <c r="E109" i="63"/>
  <c r="I108" i="63"/>
  <c r="E108" i="63"/>
  <c r="I107" i="63"/>
  <c r="E107" i="63"/>
  <c r="D106" i="63"/>
  <c r="I105" i="63"/>
  <c r="E105" i="63"/>
  <c r="I104" i="63"/>
  <c r="E104" i="63"/>
  <c r="I103" i="63"/>
  <c r="E103" i="63"/>
  <c r="I102" i="63"/>
  <c r="E102" i="63"/>
  <c r="I101" i="63"/>
  <c r="I100" i="63" s="1"/>
  <c r="I98" i="63" s="1"/>
  <c r="E101" i="63"/>
  <c r="E100" i="63" s="1"/>
  <c r="H100" i="63"/>
  <c r="G100" i="63"/>
  <c r="F100" i="63"/>
  <c r="D100" i="63"/>
  <c r="C100" i="63"/>
  <c r="B100" i="63"/>
  <c r="B98" i="63" s="1"/>
  <c r="I99" i="63"/>
  <c r="E99" i="63"/>
  <c r="E98" i="63" s="1"/>
  <c r="H98" i="63"/>
  <c r="G98" i="63"/>
  <c r="F98" i="63"/>
  <c r="D98" i="63"/>
  <c r="C98" i="63"/>
  <c r="I97" i="63"/>
  <c r="I95" i="63" s="1"/>
  <c r="I93" i="63" s="1"/>
  <c r="E97" i="63"/>
  <c r="I96" i="63"/>
  <c r="E96" i="63"/>
  <c r="H95" i="63"/>
  <c r="H93" i="63" s="1"/>
  <c r="G95" i="63"/>
  <c r="F95" i="63"/>
  <c r="D95" i="63"/>
  <c r="C95" i="63"/>
  <c r="C93" i="63" s="1"/>
  <c r="C86" i="63" s="1"/>
  <c r="B95" i="63"/>
  <c r="B93" i="63" s="1"/>
  <c r="I94" i="63"/>
  <c r="E94" i="63"/>
  <c r="G93" i="63"/>
  <c r="F93" i="63"/>
  <c r="D93" i="63"/>
  <c r="I92" i="63"/>
  <c r="I90" i="63" s="1"/>
  <c r="E92" i="63"/>
  <c r="I91" i="63"/>
  <c r="E91" i="63"/>
  <c r="E90" i="63" s="1"/>
  <c r="H90" i="63"/>
  <c r="G90" i="63"/>
  <c r="F90" i="63"/>
  <c r="D90" i="63"/>
  <c r="C90" i="63"/>
  <c r="B90" i="63"/>
  <c r="I89" i="63"/>
  <c r="I87" i="63" s="1"/>
  <c r="E89" i="63"/>
  <c r="I88" i="63"/>
  <c r="E88" i="63"/>
  <c r="E87" i="63" s="1"/>
  <c r="H87" i="63"/>
  <c r="H86" i="63" s="1"/>
  <c r="G87" i="63"/>
  <c r="G86" i="63" s="1"/>
  <c r="F87" i="63"/>
  <c r="D87" i="63"/>
  <c r="C87" i="63"/>
  <c r="B87" i="63"/>
  <c r="D86" i="63"/>
  <c r="I85" i="63"/>
  <c r="E85" i="63"/>
  <c r="I84" i="63"/>
  <c r="E84" i="63"/>
  <c r="I83" i="63"/>
  <c r="I82" i="63" s="1"/>
  <c r="E83" i="63"/>
  <c r="H82" i="63"/>
  <c r="G82" i="63"/>
  <c r="F82" i="63"/>
  <c r="F79" i="63" s="1"/>
  <c r="E82" i="63"/>
  <c r="D82" i="63"/>
  <c r="D79" i="63" s="1"/>
  <c r="C82" i="63"/>
  <c r="B82" i="63"/>
  <c r="I81" i="63"/>
  <c r="E81" i="63"/>
  <c r="E79" i="63" s="1"/>
  <c r="I80" i="63"/>
  <c r="E80" i="63"/>
  <c r="H79" i="63"/>
  <c r="G79" i="63"/>
  <c r="C79" i="63"/>
  <c r="B79" i="63"/>
  <c r="I77" i="63"/>
  <c r="E77" i="63"/>
  <c r="I76" i="63"/>
  <c r="I74" i="63" s="1"/>
  <c r="E76" i="63"/>
  <c r="I75" i="63"/>
  <c r="E75" i="63"/>
  <c r="E74" i="63" s="1"/>
  <c r="E72" i="63" s="1"/>
  <c r="E69" i="63" s="1"/>
  <c r="H74" i="63"/>
  <c r="H72" i="63" s="1"/>
  <c r="H69" i="63" s="1"/>
  <c r="G74" i="63"/>
  <c r="G72" i="63" s="1"/>
  <c r="G69" i="63" s="1"/>
  <c r="F74" i="63"/>
  <c r="F72" i="63" s="1"/>
  <c r="F69" i="63" s="1"/>
  <c r="D74" i="63"/>
  <c r="C74" i="63"/>
  <c r="B74" i="63"/>
  <c r="I73" i="63"/>
  <c r="E73" i="63"/>
  <c r="D72" i="63"/>
  <c r="C72" i="63"/>
  <c r="B72" i="63"/>
  <c r="I71" i="63"/>
  <c r="E71" i="63"/>
  <c r="I70" i="63"/>
  <c r="E70" i="63"/>
  <c r="D69" i="63"/>
  <c r="C69" i="63"/>
  <c r="B69" i="63"/>
  <c r="I68" i="63"/>
  <c r="E68" i="63"/>
  <c r="I67" i="63"/>
  <c r="E67" i="63"/>
  <c r="I66" i="63"/>
  <c r="E66" i="63"/>
  <c r="I65" i="63"/>
  <c r="E65" i="63"/>
  <c r="E64" i="63" s="1"/>
  <c r="I64" i="63"/>
  <c r="H64" i="63"/>
  <c r="H58" i="63" s="1"/>
  <c r="H57" i="63" s="1"/>
  <c r="G64" i="63"/>
  <c r="F64" i="63"/>
  <c r="D64" i="63"/>
  <c r="C64" i="63"/>
  <c r="C58" i="63" s="1"/>
  <c r="C57" i="63" s="1"/>
  <c r="C56" i="63" s="1"/>
  <c r="B64" i="63"/>
  <c r="I63" i="63"/>
  <c r="E63" i="63"/>
  <c r="I62" i="63"/>
  <c r="E62" i="63"/>
  <c r="I61" i="63"/>
  <c r="E61" i="63"/>
  <c r="E59" i="63" s="1"/>
  <c r="I60" i="63"/>
  <c r="I59" i="63" s="1"/>
  <c r="I58" i="63" s="1"/>
  <c r="I57" i="63" s="1"/>
  <c r="E60" i="63"/>
  <c r="H59" i="63"/>
  <c r="G59" i="63"/>
  <c r="G58" i="63" s="1"/>
  <c r="G57" i="63" s="1"/>
  <c r="F59" i="63"/>
  <c r="D59" i="63"/>
  <c r="D58" i="63" s="1"/>
  <c r="D57" i="63" s="1"/>
  <c r="D56" i="63" s="1"/>
  <c r="C59" i="63"/>
  <c r="B59" i="63"/>
  <c r="B58" i="63" s="1"/>
  <c r="B57" i="63" s="1"/>
  <c r="F58" i="63"/>
  <c r="F57" i="63"/>
  <c r="I55" i="63"/>
  <c r="E55" i="63"/>
  <c r="I54" i="63"/>
  <c r="E54" i="63"/>
  <c r="E52" i="63" s="1"/>
  <c r="I53" i="63"/>
  <c r="E53" i="63"/>
  <c r="I52" i="63"/>
  <c r="H52" i="63"/>
  <c r="G52" i="63"/>
  <c r="F52" i="63"/>
  <c r="D52" i="63"/>
  <c r="D49" i="63" s="1"/>
  <c r="C52" i="63"/>
  <c r="C49" i="63" s="1"/>
  <c r="C34" i="63" s="1"/>
  <c r="B52" i="63"/>
  <c r="B49" i="63" s="1"/>
  <c r="I51" i="63"/>
  <c r="E51" i="63"/>
  <c r="I50" i="63"/>
  <c r="E50" i="63"/>
  <c r="H49" i="63"/>
  <c r="G49" i="63"/>
  <c r="F49" i="63"/>
  <c r="I48" i="63"/>
  <c r="E48" i="63"/>
  <c r="I47" i="63"/>
  <c r="E47" i="63"/>
  <c r="I46" i="63"/>
  <c r="I45" i="63" s="1"/>
  <c r="I44" i="63" s="1"/>
  <c r="E46" i="63"/>
  <c r="H45" i="63"/>
  <c r="H44" i="63" s="1"/>
  <c r="H34" i="63" s="1"/>
  <c r="G45" i="63"/>
  <c r="F45" i="63"/>
  <c r="F44" i="63" s="1"/>
  <c r="E45" i="63"/>
  <c r="E44" i="63" s="1"/>
  <c r="D45" i="63"/>
  <c r="D44" i="63" s="1"/>
  <c r="C45" i="63"/>
  <c r="B45" i="63"/>
  <c r="G44" i="63"/>
  <c r="C44" i="63"/>
  <c r="B44" i="63"/>
  <c r="I43" i="63"/>
  <c r="E43" i="63"/>
  <c r="E41" i="63" s="1"/>
  <c r="I42" i="63"/>
  <c r="I41" i="63" s="1"/>
  <c r="E42" i="63"/>
  <c r="H41" i="63"/>
  <c r="G41" i="63"/>
  <c r="F41" i="63"/>
  <c r="D41" i="63"/>
  <c r="C41" i="63"/>
  <c r="B41" i="63"/>
  <c r="I40" i="63"/>
  <c r="E40" i="63"/>
  <c r="E38" i="63" s="1"/>
  <c r="I39" i="63"/>
  <c r="I38" i="63" s="1"/>
  <c r="E39" i="63"/>
  <c r="H38" i="63"/>
  <c r="G38" i="63"/>
  <c r="G35" i="63" s="1"/>
  <c r="G34" i="63" s="1"/>
  <c r="F38" i="63"/>
  <c r="D38" i="63"/>
  <c r="C38" i="63"/>
  <c r="B38" i="63"/>
  <c r="B35" i="63" s="1"/>
  <c r="I37" i="63"/>
  <c r="E37" i="63"/>
  <c r="I36" i="63"/>
  <c r="I35" i="63" s="1"/>
  <c r="E36" i="63"/>
  <c r="H35" i="63"/>
  <c r="F35" i="63"/>
  <c r="D35" i="63"/>
  <c r="C35" i="63"/>
  <c r="I33" i="63"/>
  <c r="E33" i="63"/>
  <c r="I32" i="63"/>
  <c r="E32" i="63"/>
  <c r="E31" i="63" s="1"/>
  <c r="I31" i="63"/>
  <c r="H31" i="63"/>
  <c r="H27" i="63" s="1"/>
  <c r="H26" i="63" s="1"/>
  <c r="G31" i="63"/>
  <c r="G27" i="63" s="1"/>
  <c r="F31" i="63"/>
  <c r="D31" i="63"/>
  <c r="C31" i="63"/>
  <c r="C27" i="63" s="1"/>
  <c r="B31" i="63"/>
  <c r="I30" i="63"/>
  <c r="E30" i="63"/>
  <c r="I29" i="63"/>
  <c r="E29" i="63"/>
  <c r="I28" i="63"/>
  <c r="I27" i="63" s="1"/>
  <c r="E28" i="63"/>
  <c r="E27" i="63" s="1"/>
  <c r="F27" i="63"/>
  <c r="D27" i="63"/>
  <c r="B27" i="63"/>
  <c r="I25" i="63"/>
  <c r="E25" i="63"/>
  <c r="I24" i="63"/>
  <c r="E24" i="63"/>
  <c r="I23" i="63"/>
  <c r="E23" i="63"/>
  <c r="I22" i="63"/>
  <c r="I19" i="63" s="1"/>
  <c r="I18" i="63" s="1"/>
  <c r="I17" i="63" s="1"/>
  <c r="E22" i="63"/>
  <c r="E19" i="63" s="1"/>
  <c r="E18" i="63" s="1"/>
  <c r="E17" i="63" s="1"/>
  <c r="I21" i="63"/>
  <c r="E21" i="63"/>
  <c r="I20" i="63"/>
  <c r="E20" i="63"/>
  <c r="H19" i="63"/>
  <c r="H18" i="63" s="1"/>
  <c r="H17" i="63" s="1"/>
  <c r="G19" i="63"/>
  <c r="G18" i="63" s="1"/>
  <c r="G17" i="63" s="1"/>
  <c r="F19" i="63"/>
  <c r="F18" i="63" s="1"/>
  <c r="F17" i="63" s="1"/>
  <c r="D19" i="63"/>
  <c r="D18" i="63" s="1"/>
  <c r="D17" i="63" s="1"/>
  <c r="C19" i="63"/>
  <c r="C18" i="63" s="1"/>
  <c r="C17" i="63" s="1"/>
  <c r="B19" i="63"/>
  <c r="B18" i="63" s="1"/>
  <c r="B17" i="63" s="1"/>
  <c r="B217" i="63" l="1"/>
  <c r="E217" i="63"/>
  <c r="B211" i="63"/>
  <c r="F191" i="63"/>
  <c r="F176" i="63" s="1"/>
  <c r="E191" i="63"/>
  <c r="B184" i="63"/>
  <c r="I185" i="63"/>
  <c r="I184" i="63" s="1"/>
  <c r="I155" i="63"/>
  <c r="I139" i="63" s="1"/>
  <c r="I137" i="63" s="1"/>
  <c r="E155" i="63"/>
  <c r="B139" i="63"/>
  <c r="B137" i="63" s="1"/>
  <c r="F139" i="63"/>
  <c r="F137" i="63" s="1"/>
  <c r="E106" i="63"/>
  <c r="F86" i="63"/>
  <c r="F56" i="63" s="1"/>
  <c r="B86" i="63"/>
  <c r="E95" i="63"/>
  <c r="B56" i="63"/>
  <c r="I49" i="63"/>
  <c r="I34" i="63" s="1"/>
  <c r="I26" i="63" s="1"/>
  <c r="B34" i="63"/>
  <c r="B26" i="63" s="1"/>
  <c r="B16" i="63" s="1"/>
  <c r="E49" i="63"/>
  <c r="G26" i="63"/>
  <c r="I86" i="63"/>
  <c r="I148" i="63"/>
  <c r="E165" i="63"/>
  <c r="E163" i="63" s="1"/>
  <c r="B176" i="63"/>
  <c r="B162" i="63" s="1"/>
  <c r="I212" i="63"/>
  <c r="I211" i="63" s="1"/>
  <c r="C162" i="63"/>
  <c r="C120" i="63" s="1"/>
  <c r="D176" i="63"/>
  <c r="D162" i="63" s="1"/>
  <c r="D120" i="63" s="1"/>
  <c r="I79" i="63"/>
  <c r="C176" i="63"/>
  <c r="I72" i="63"/>
  <c r="I69" i="63" s="1"/>
  <c r="E93" i="63"/>
  <c r="E86" i="63" s="1"/>
  <c r="H162" i="63"/>
  <c r="H120" i="63" s="1"/>
  <c r="E35" i="63"/>
  <c r="I110" i="63"/>
  <c r="G56" i="63"/>
  <c r="E122" i="63"/>
  <c r="E121" i="63" s="1"/>
  <c r="I191" i="63"/>
  <c r="I176" i="63" s="1"/>
  <c r="F211" i="63"/>
  <c r="G162" i="63"/>
  <c r="G120" i="63" s="1"/>
  <c r="I163" i="63"/>
  <c r="D34" i="63"/>
  <c r="I106" i="63"/>
  <c r="G211" i="63"/>
  <c r="E140" i="63"/>
  <c r="E139" i="63" s="1"/>
  <c r="E137" i="63" s="1"/>
  <c r="I200" i="63"/>
  <c r="G16" i="63"/>
  <c r="C26" i="63"/>
  <c r="C16" i="63" s="1"/>
  <c r="C237" i="63" s="1"/>
  <c r="F34" i="63"/>
  <c r="F26" i="63" s="1"/>
  <c r="H56" i="63"/>
  <c r="E184" i="63"/>
  <c r="H211" i="63"/>
  <c r="D26" i="63"/>
  <c r="D16" i="63" s="1"/>
  <c r="D237" i="63" s="1"/>
  <c r="H16" i="63"/>
  <c r="E58" i="63"/>
  <c r="E57" i="63" s="1"/>
  <c r="B121" i="63"/>
  <c r="E211" i="63"/>
  <c r="F162" i="63" l="1"/>
  <c r="F120" i="63" s="1"/>
  <c r="E176" i="63"/>
  <c r="E162" i="63"/>
  <c r="I56" i="63"/>
  <c r="F16" i="63"/>
  <c r="I16" i="63"/>
  <c r="E34" i="63"/>
  <c r="E26" i="63" s="1"/>
  <c r="B120" i="63"/>
  <c r="B237" i="63" s="1"/>
  <c r="H237" i="63"/>
  <c r="E120" i="63"/>
  <c r="G237" i="63"/>
  <c r="E56" i="63"/>
  <c r="E16" i="63" s="1"/>
  <c r="E237" i="63" s="1"/>
  <c r="I162" i="63"/>
  <c r="I120" i="63" s="1"/>
  <c r="I237" i="63" s="1"/>
  <c r="F237" i="63" l="1"/>
</calcChain>
</file>

<file path=xl/sharedStrings.xml><?xml version="1.0" encoding="utf-8"?>
<sst xmlns="http://schemas.openxmlformats.org/spreadsheetml/2006/main" count="247" uniqueCount="168">
  <si>
    <t>Cuadro 7. COMPONENTES NORMALIZADOS DE LA POSICIÓN DE INVERSIÓN INTERNACIONAL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</si>
  <si>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</si>
  <si>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</si>
  <si>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</si>
  <si>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</si>
  <si>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</si>
  <si>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</si>
  <si>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</si>
  <si>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Componentes normalizados de la Posición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</si>
  <si>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</si>
  <si>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</si>
  <si>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</si>
  <si>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</si>
  <si>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</si>
  <si>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</si>
  <si>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</si>
  <si>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</si>
  <si>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</si>
  <si>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</si>
  <si>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</si>
  <si>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</si>
  <si>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</si>
  <si>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</si>
  <si>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</si>
  <si>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</si>
  <si>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</si>
  <si>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</si>
  <si>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</si>
  <si>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</si>
  <si>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</si>
  <si>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</si>
  <si>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</si>
  <si>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</si>
  <si>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</si>
  <si>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</si>
  <si>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</si>
  <si>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</si>
  <si>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</si>
  <si>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</si>
  <si>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</si>
  <si>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</si>
  <si>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</si>
  <si>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</si>
  <si>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</si>
  <si>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</si>
  <si>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</si>
  <si>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</si>
  <si>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</si>
  <si>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</si>
  <si>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</si>
  <si>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</si>
  <si>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</si>
  <si>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</si>
  <si>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</si>
  <si>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</si>
  <si>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</si>
  <si>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</si>
  <si>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</si>
  <si>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</si>
  <si>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</si>
  <si>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</si>
  <si>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</si>
  <si>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</si>
  <si>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</si>
  <si>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</si>
  <si>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</si>
  <si>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</si>
  <si>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</si>
  <si>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</si>
  <si>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</si>
  <si>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</si>
  <si>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</si>
  <si>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</si>
  <si>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</si>
  <si>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</si>
  <si>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</si>
  <si>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</si>
  <si>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</si>
  <si>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</si>
  <si>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</si>
  <si>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</si>
  <si>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</si>
  <si>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</si>
  <si>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</si>
  <si>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</si>
  <si>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</si>
  <si>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</si>
  <si>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</si>
  <si>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</si>
  <si>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</si>
  <si>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</si>
  <si>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</si>
  <si>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</si>
  <si>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</si>
  <si>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</si>
  <si>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</si>
  <si>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</si>
  <si>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</si>
  <si>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</si>
  <si>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</si>
  <si>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</si>
  <si>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</si>
  <si>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</si>
  <si>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</si>
  <si>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</si>
  <si>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</si>
  <si>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</si>
  <si>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</si>
  <si>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</si>
  <si>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</si>
  <si>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</si>
  <si>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</si>
  <si>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</si>
  <si>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</si>
  <si>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</si>
  <si>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</si>
  <si>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</si>
  <si>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</si>
  <si>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</si>
  <si>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</si>
  <si>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</si>
  <si>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</si>
  <si>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</si>
  <si>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</si>
  <si>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</si>
  <si>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</si>
  <si>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</si>
  <si>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</si>
  <si>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</si>
  <si>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</si>
  <si>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</si>
  <si>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</si>
  <si>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</si>
  <si>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</si>
  <si>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</si>
  <si>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</si>
  <si>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</si>
  <si>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</si>
  <si>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</si>
  <si>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</si>
  <si>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</si>
  <si>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</si>
  <si>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</si>
  <si>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</si>
  <si>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</si>
  <si>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</si>
  <si>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</si>
  <si>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</si>
  <si>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</si>
  <si>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</si>
  <si>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</si>
  <si>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 xml:space="preserve">       3.1.4  Otros activos</t>
  </si>
  <si>
    <t>Posición al final</t>
  </si>
  <si>
    <t>Posición al inicio</t>
  </si>
  <si>
    <t>(P) Cifras preliminares.</t>
  </si>
  <si>
    <t xml:space="preserve">                                     Uso del crédito y préstamos del FMI</t>
  </si>
  <si>
    <t xml:space="preserve">                                          Asignaciones DEG</t>
  </si>
  <si>
    <t>(En millones de balboas)</t>
  </si>
  <si>
    <t>0.0 Cuando la cantidad es menor a la unidad o fracción decimal adoptada, para la expresión del dato.</t>
  </si>
  <si>
    <t>de Inversión Internacional</t>
  </si>
  <si>
    <t>III. Posición de Inversión Internacional neta  (I-II)</t>
  </si>
  <si>
    <t>Otras va-riaciones</t>
  </si>
  <si>
    <t>I.  Activos: (Continuación)</t>
  </si>
  <si>
    <t>II. Pasivos: (Continuación)</t>
  </si>
  <si>
    <t>2024 (P)</t>
  </si>
  <si>
    <t>2025 (E)</t>
  </si>
  <si>
    <t>EN LA REPÚBLICA, SEGÚN PARTIDA: PRIMER TRIMESTRE 2024-25</t>
  </si>
  <si>
    <t>NOTA: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</si>
</sst>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2" fillId="0" borderId="4" xfId="0" applyNumberFormat="1" applyFont="1" applyFill="1" applyBorder="1" applyProtection="1"/>
    <xf numFmtId="164" fontId="2" fillId="0" borderId="4" xfId="0" applyNumberFormat="1" applyFont="1" applyFill="1" applyBorder="1" applyAlignment="1" applyProtection="1">
      <alignment horizontal="right"/>
    </xf>
    <xf numFmtId="164" fontId="1" fillId="0" borderId="4" xfId="0" applyNumberFormat="1" applyFont="1" applyFill="1" applyBorder="1" applyAlignment="1" applyProtection="1">
      <alignment horizontal="right"/>
    </xf>
    <xf numFmtId="0" fontId="2" fillId="0" borderId="0" xfId="0" applyNumberFormat="1" applyFont="1" applyFill="1"/>
    <xf numFmtId="0" fontId="2" fillId="0" borderId="6" xfId="0" applyNumberFormat="1" applyFont="1" applyFill="1" applyBorder="1" applyProtection="1"/>
    <xf numFmtId="0" fontId="2" fillId="0" borderId="0" xfId="0" applyNumberFormat="1" applyFont="1" applyFill="1" applyAlignment="1"/>
    <xf numFmtId="0" fontId="2" fillId="0" borderId="3" xfId="0" applyNumberFormat="1" applyFont="1" applyFill="1" applyBorder="1" applyProtection="1"/>
    <xf numFmtId="0" fontId="2" fillId="0" borderId="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protection locked="0"/>
    </xf>
    <xf numFmtId="0" fontId="2" fillId="0" borderId="1" xfId="0" quotePrefix="1" applyNumberFormat="1" applyFont="1" applyFill="1" applyBorder="1" applyAlignment="1" applyProtection="1"/>
    <xf numFmtId="0" fontId="2" fillId="0" borderId="1" xfId="0" quotePrefix="1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left"/>
      <protection locked="0"/>
    </xf>
    <xf numFmtId="0" fontId="2" fillId="0" borderId="5" xfId="0" applyNumberFormat="1" applyFont="1" applyFill="1" applyBorder="1" applyAlignment="1" applyProtection="1"/>
    <xf numFmtId="0" fontId="2" fillId="2" borderId="0" xfId="0" applyNumberFormat="1" applyFont="1" applyFill="1"/>
    <xf numFmtId="0" fontId="2" fillId="0" borderId="4" xfId="0" applyNumberFormat="1" applyFont="1" applyFill="1" applyBorder="1" applyProtection="1"/>
    <xf numFmtId="0" fontId="2" fillId="0" borderId="2" xfId="0" applyNumberFormat="1" applyFont="1" applyFill="1" applyBorder="1" applyProtection="1"/>
    <xf numFmtId="0" fontId="3" fillId="3" borderId="10" xfId="0" applyNumberFormat="1" applyFont="1" applyFill="1" applyBorder="1" applyAlignment="1">
      <alignment vertical="center"/>
    </xf>
    <xf numFmtId="0" fontId="3" fillId="3" borderId="11" xfId="0" applyNumberFormat="1" applyFont="1" applyFill="1" applyBorder="1" applyAlignment="1">
      <alignment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12" xfId="0" applyNumberFormat="1" applyFont="1" applyFill="1" applyBorder="1" applyAlignment="1">
      <alignment vertical="center"/>
    </xf>
    <xf numFmtId="164" fontId="1" fillId="0" borderId="4" xfId="0" applyNumberFormat="1" applyFont="1" applyFill="1" applyBorder="1" applyProtection="1"/>
    <xf numFmtId="164" fontId="1" fillId="0" borderId="2" xfId="0" applyNumberFormat="1" applyFont="1" applyFill="1" applyBorder="1" applyProtection="1"/>
    <xf numFmtId="164" fontId="2" fillId="0" borderId="2" xfId="0" applyNumberFormat="1" applyFont="1" applyFill="1" applyBorder="1" applyProtection="1"/>
    <xf numFmtId="0" fontId="3" fillId="3" borderId="18" xfId="0" applyNumberFormat="1" applyFont="1" applyFill="1" applyBorder="1" applyAlignment="1" applyProtection="1">
      <alignment horizontal="center" vertical="center" wrapText="1"/>
    </xf>
    <xf numFmtId="0" fontId="3" fillId="3" borderId="20" xfId="0" applyNumberFormat="1" applyFont="1" applyFill="1" applyBorder="1" applyAlignment="1" applyProtection="1">
      <alignment horizontal="center" vertical="center" wrapText="1"/>
    </xf>
    <xf numFmtId="0" fontId="3" fillId="3" borderId="15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3" fillId="3" borderId="16" xfId="0" applyNumberFormat="1" applyFont="1" applyFill="1" applyBorder="1" applyAlignment="1" applyProtection="1">
      <alignment horizontal="center" vertical="center"/>
    </xf>
    <xf numFmtId="0" fontId="3" fillId="3" borderId="17" xfId="0" applyNumberFormat="1" applyFont="1" applyFill="1" applyBorder="1" applyAlignment="1" applyProtection="1">
      <alignment horizontal="center" vertical="center"/>
    </xf>
    <xf numFmtId="0" fontId="3" fillId="3" borderId="13" xfId="0" applyNumberFormat="1" applyFont="1" applyFill="1" applyBorder="1" applyAlignment="1" applyProtection="1">
      <alignment horizontal="center" vertical="center"/>
    </xf>
    <xf numFmtId="0" fontId="3" fillId="3" borderId="7" xfId="0" applyNumberFormat="1" applyFont="1" applyFill="1" applyBorder="1" applyAlignment="1" applyProtection="1">
      <alignment horizontal="center" vertical="center"/>
    </xf>
    <xf numFmtId="0" fontId="3" fillId="3" borderId="9" xfId="0" applyNumberFormat="1" applyFont="1" applyFill="1" applyBorder="1" applyAlignment="1" applyProtection="1">
      <alignment horizontal="center" vertical="center"/>
    </xf>
    <xf numFmtId="0" fontId="3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9" xfId="0" applyNumberFormat="1" applyFont="1" applyFill="1" applyBorder="1" applyAlignment="1">
      <alignment horizontal="center" vertical="center"/>
    </xf>
    <xf numFmtId="0" fontId="3" fillId="3" borderId="16" xfId="0" applyNumberFormat="1" applyFont="1" applyFill="1" applyBorder="1" applyAlignment="1">
      <alignment horizontal="center" vertical="center"/>
    </xf>
    <xf numFmtId="0" fontId="3" fillId="3" borderId="17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4" xfId="0" applyNumberFormat="1" applyFont="1" applyFill="1" applyBorder="1" applyAlignment="1" applyProtection="1">
      <alignment horizontal="center" vertical="center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4"/>
  <sheetViews>
    <sheetView showGridLines="0" tabSelected="1" zoomScaleNormal="100" zoomScaleSheetLayoutView="100" workbookViewId="0">
      <pane xSplit="1" ySplit="14" topLeftCell="B15" activePane="bottomRight" state="frozen"/>
      <selection pane="topRight" activeCell="C1" sqref="C1"/>
      <selection pane="bottomLeft" activeCell="A15" sqref="A15"/>
      <selection pane="bottomRight" sqref="A1:I1"/>
    </sheetView>
  </sheetViews>
  <sheetFormatPr baseColWidth="10" defaultRowHeight="12.75" customHeight="1" x14ac:dyDescent="0.2"/>
  <cols>
    <col min="1" max="1" width="59.7109375" style="4" customWidth="1"/>
    <col min="2" max="2" width="9" style="4" customWidth="1"/>
    <col min="3" max="3" width="8.7109375" style="4" customWidth="1"/>
    <col min="4" max="6" width="9" style="4" customWidth="1"/>
    <col min="7" max="7" width="8.7109375" style="4" customWidth="1"/>
    <col min="8" max="9" width="9" style="4" customWidth="1"/>
    <col min="10" max="16384" width="11.42578125" style="4"/>
  </cols>
  <sheetData>
    <row r="1" spans="1:10" ht="12.75" customHeight="1" x14ac:dyDescent="0.2">
      <c r="A1" s="45" t="s">
        <v>5</v>
      </c>
      <c r="B1" s="45"/>
      <c r="C1" s="45"/>
      <c r="D1" s="45"/>
      <c r="E1" s="45"/>
      <c r="F1" s="45"/>
      <c r="G1" s="45"/>
      <c r="H1" s="45"/>
      <c r="I1" s="45"/>
      <c r="J1" s="6"/>
    </row>
    <row r="2" spans="1:10" ht="12.75" customHeight="1" x14ac:dyDescent="0.2">
      <c r="A2" s="46" t="s">
        <v>6</v>
      </c>
      <c r="B2" s="46"/>
      <c r="C2" s="46"/>
      <c r="D2" s="46"/>
      <c r="E2" s="46"/>
      <c r="F2" s="46"/>
      <c r="G2" s="46"/>
      <c r="H2" s="46"/>
      <c r="I2" s="46"/>
      <c r="J2" s="6"/>
    </row>
    <row r="3" spans="1:10" ht="12.75" customHeight="1" x14ac:dyDescent="0.2">
      <c r="A3" s="45" t="s">
        <v>7</v>
      </c>
      <c r="B3" s="45"/>
      <c r="C3" s="45"/>
      <c r="D3" s="45"/>
      <c r="E3" s="45"/>
      <c r="F3" s="45"/>
      <c r="G3" s="45"/>
      <c r="H3" s="45"/>
      <c r="I3" s="45"/>
      <c r="J3" s="6"/>
    </row>
    <row r="4" spans="1:10" ht="6" customHeight="1" x14ac:dyDescent="0.2"/>
    <row r="5" spans="1:10" ht="12.75" customHeight="1" x14ac:dyDescent="0.2">
      <c r="A5" s="46" t="s">
        <v>0</v>
      </c>
      <c r="B5" s="46"/>
      <c r="C5" s="46"/>
      <c r="D5" s="46"/>
      <c r="E5" s="46"/>
      <c r="F5" s="46"/>
      <c r="G5" s="46"/>
      <c r="H5" s="46"/>
      <c r="I5" s="46"/>
      <c r="J5" s="6"/>
    </row>
    <row r="6" spans="1:10" ht="12.75" customHeight="1" x14ac:dyDescent="0.2">
      <c r="A6" s="46" t="s">
        <v>166</v>
      </c>
      <c r="B6" s="46"/>
      <c r="C6" s="46"/>
      <c r="D6" s="46"/>
      <c r="E6" s="46"/>
      <c r="F6" s="46"/>
      <c r="G6" s="46"/>
      <c r="H6" s="46"/>
      <c r="I6" s="46"/>
      <c r="J6" s="6"/>
    </row>
    <row r="7" spans="1:10" ht="6" customHeight="1" x14ac:dyDescent="0.2"/>
    <row r="8" spans="1:10" ht="14.1" customHeight="1" x14ac:dyDescent="0.2">
      <c r="A8" s="17"/>
      <c r="B8" s="43" t="s">
        <v>8</v>
      </c>
      <c r="C8" s="44"/>
      <c r="D8" s="44"/>
      <c r="E8" s="44"/>
      <c r="F8" s="44"/>
      <c r="G8" s="44"/>
      <c r="H8" s="44"/>
      <c r="I8" s="44"/>
    </row>
    <row r="9" spans="1:10" ht="14.1" customHeight="1" x14ac:dyDescent="0.2">
      <c r="A9" s="18"/>
      <c r="B9" s="26" t="s">
        <v>159</v>
      </c>
      <c r="C9" s="27"/>
      <c r="D9" s="27"/>
      <c r="E9" s="27"/>
      <c r="F9" s="27"/>
      <c r="G9" s="27"/>
      <c r="H9" s="27"/>
      <c r="I9" s="27"/>
    </row>
    <row r="10" spans="1:10" ht="14.1" customHeight="1" x14ac:dyDescent="0.2">
      <c r="A10" s="18"/>
      <c r="B10" s="28" t="s">
        <v>157</v>
      </c>
      <c r="C10" s="29"/>
      <c r="D10" s="29"/>
      <c r="E10" s="29"/>
      <c r="F10" s="29"/>
      <c r="G10" s="29"/>
      <c r="H10" s="29"/>
      <c r="I10" s="29"/>
    </row>
    <row r="11" spans="1:10" ht="14.1" customHeight="1" x14ac:dyDescent="0.2">
      <c r="A11" s="19" t="s">
        <v>1</v>
      </c>
      <c r="B11" s="30" t="s">
        <v>164</v>
      </c>
      <c r="C11" s="31"/>
      <c r="D11" s="31"/>
      <c r="E11" s="32"/>
      <c r="F11" s="30" t="s">
        <v>165</v>
      </c>
      <c r="G11" s="31"/>
      <c r="H11" s="31"/>
      <c r="I11" s="31"/>
    </row>
    <row r="12" spans="1:10" ht="14.1" customHeight="1" x14ac:dyDescent="0.2">
      <c r="A12" s="18"/>
      <c r="B12" s="33" t="s">
        <v>153</v>
      </c>
      <c r="C12" s="36" t="s">
        <v>2</v>
      </c>
      <c r="D12" s="37"/>
      <c r="E12" s="33" t="s">
        <v>152</v>
      </c>
      <c r="F12" s="34" t="s">
        <v>153</v>
      </c>
      <c r="G12" s="38" t="s">
        <v>2</v>
      </c>
      <c r="H12" s="39"/>
      <c r="I12" s="40" t="s">
        <v>152</v>
      </c>
    </row>
    <row r="13" spans="1:10" ht="14.1" customHeight="1" x14ac:dyDescent="0.2">
      <c r="A13" s="18"/>
      <c r="B13" s="34"/>
      <c r="C13" s="24" t="s">
        <v>3</v>
      </c>
      <c r="D13" s="24" t="s">
        <v>161</v>
      </c>
      <c r="E13" s="34"/>
      <c r="F13" s="34"/>
      <c r="G13" s="24" t="s">
        <v>3</v>
      </c>
      <c r="H13" s="24" t="s">
        <v>161</v>
      </c>
      <c r="I13" s="41"/>
    </row>
    <row r="14" spans="1:10" ht="14.1" customHeight="1" x14ac:dyDescent="0.2">
      <c r="A14" s="20"/>
      <c r="B14" s="35"/>
      <c r="C14" s="25"/>
      <c r="D14" s="25"/>
      <c r="E14" s="35"/>
      <c r="F14" s="35"/>
      <c r="G14" s="25"/>
      <c r="H14" s="25"/>
      <c r="I14" s="42"/>
    </row>
    <row r="15" spans="1:10" ht="6" customHeight="1" x14ac:dyDescent="0.2">
      <c r="A15" s="8"/>
      <c r="B15" s="15"/>
      <c r="C15" s="15"/>
      <c r="D15" s="15"/>
      <c r="E15" s="15"/>
      <c r="F15" s="15"/>
      <c r="G15" s="15"/>
      <c r="H15" s="15"/>
      <c r="I15" s="16"/>
    </row>
    <row r="16" spans="1:10" ht="15" customHeight="1" x14ac:dyDescent="0.2">
      <c r="A16" s="8" t="s">
        <v>9</v>
      </c>
      <c r="B16" s="21">
        <f t="shared" ref="B16:I16" si="0">SUM(B17+B26+B56+B106)</f>
        <v>100792.86287591</v>
      </c>
      <c r="C16" s="21">
        <f t="shared" si="0"/>
        <v>1061.18190491</v>
      </c>
      <c r="D16" s="21">
        <f t="shared" si="0"/>
        <v>5.7075973200000014</v>
      </c>
      <c r="E16" s="21">
        <f t="shared" si="0"/>
        <v>101859.75237814001</v>
      </c>
      <c r="F16" s="21">
        <f t="shared" si="0"/>
        <v>109241.31780002402</v>
      </c>
      <c r="G16" s="21">
        <f t="shared" si="0"/>
        <v>3421.5699118399998</v>
      </c>
      <c r="H16" s="21">
        <f t="shared" si="0"/>
        <v>-2.3070926699999994</v>
      </c>
      <c r="I16" s="22">
        <f t="shared" si="0"/>
        <v>112660.58061919402</v>
      </c>
    </row>
    <row r="17" spans="1:9" ht="14.25" customHeight="1" x14ac:dyDescent="0.2">
      <c r="A17" s="8" t="s">
        <v>10</v>
      </c>
      <c r="B17" s="21">
        <f>SUM(B18+B25)</f>
        <v>6684.2419115499988</v>
      </c>
      <c r="C17" s="21">
        <f t="shared" ref="C17:I17" si="1">SUM(C18+C25)</f>
        <v>103.21399818</v>
      </c>
      <c r="D17" s="21">
        <f t="shared" si="1"/>
        <v>0</v>
      </c>
      <c r="E17" s="21">
        <f t="shared" si="1"/>
        <v>6787.455909729998</v>
      </c>
      <c r="F17" s="21">
        <f>SUM(F18+F25)</f>
        <v>7140.9906795099987</v>
      </c>
      <c r="G17" s="21">
        <f t="shared" ref="G17:H17" si="2">SUM(G18+G25)</f>
        <v>175.28301110999999</v>
      </c>
      <c r="H17" s="21">
        <f t="shared" si="2"/>
        <v>0</v>
      </c>
      <c r="I17" s="22">
        <f t="shared" si="1"/>
        <v>7316.2736906199989</v>
      </c>
    </row>
    <row r="18" spans="1:9" ht="14.1" customHeight="1" x14ac:dyDescent="0.2">
      <c r="A18" s="8" t="s">
        <v>11</v>
      </c>
      <c r="B18" s="21">
        <f>SUM(B19)</f>
        <v>6684.2419115499988</v>
      </c>
      <c r="C18" s="21">
        <f t="shared" ref="C18:I18" si="3">SUM(C19)</f>
        <v>103.21399818</v>
      </c>
      <c r="D18" s="21">
        <f t="shared" si="3"/>
        <v>0</v>
      </c>
      <c r="E18" s="21">
        <f t="shared" si="3"/>
        <v>6787.455909729998</v>
      </c>
      <c r="F18" s="21">
        <f>SUM(F19)</f>
        <v>7140.9906795099987</v>
      </c>
      <c r="G18" s="21">
        <f t="shared" ref="G18:H18" si="4">SUM(G19)</f>
        <v>175.28301110999999</v>
      </c>
      <c r="H18" s="21">
        <f t="shared" si="4"/>
        <v>0</v>
      </c>
      <c r="I18" s="22">
        <f t="shared" si="3"/>
        <v>7316.2736906199989</v>
      </c>
    </row>
    <row r="19" spans="1:9" ht="12.95" customHeight="1" x14ac:dyDescent="0.2">
      <c r="A19" s="9" t="s">
        <v>12</v>
      </c>
      <c r="B19" s="1">
        <f>SUM(B20+B21+B22+B23)</f>
        <v>6684.2419115499988</v>
      </c>
      <c r="C19" s="1">
        <f t="shared" ref="C19:I19" si="5">SUM(C20+C21+C22+C23)</f>
        <v>103.21399818</v>
      </c>
      <c r="D19" s="1">
        <f t="shared" si="5"/>
        <v>0</v>
      </c>
      <c r="E19" s="1">
        <f t="shared" si="5"/>
        <v>6787.455909729998</v>
      </c>
      <c r="F19" s="1">
        <f>SUM(F20+F21+F22+F23)</f>
        <v>7140.9906795099987</v>
      </c>
      <c r="G19" s="1">
        <f t="shared" ref="G19:H19" si="6">SUM(G20+G21+G22+G23)</f>
        <v>175.28301110999999</v>
      </c>
      <c r="H19" s="1">
        <f t="shared" si="6"/>
        <v>0</v>
      </c>
      <c r="I19" s="23">
        <f t="shared" si="5"/>
        <v>7316.2736906199989</v>
      </c>
    </row>
    <row r="20" spans="1:9" ht="12.6" customHeight="1" x14ac:dyDescent="0.2">
      <c r="A20" s="9" t="s">
        <v>13</v>
      </c>
      <c r="B20" s="1">
        <v>4029.5346565299983</v>
      </c>
      <c r="C20" s="1">
        <v>101.72264348</v>
      </c>
      <c r="D20" s="1">
        <v>0</v>
      </c>
      <c r="E20" s="1">
        <f>SUM(B20+C20+D20)</f>
        <v>4131.2573000099983</v>
      </c>
      <c r="F20" s="1">
        <v>4486.0155106999991</v>
      </c>
      <c r="G20" s="1">
        <v>145.87477440000001</v>
      </c>
      <c r="H20" s="1">
        <v>0</v>
      </c>
      <c r="I20" s="23">
        <f t="shared" ref="I20:I25" si="7">SUM(F20+G20+H20)</f>
        <v>4631.8902850999993</v>
      </c>
    </row>
    <row r="21" spans="1:9" ht="12.6" customHeight="1" x14ac:dyDescent="0.2">
      <c r="A21" s="8" t="s">
        <v>14</v>
      </c>
      <c r="B21" s="1">
        <v>1736.4662679799999</v>
      </c>
      <c r="C21" s="1">
        <v>1.4863546999999999</v>
      </c>
      <c r="D21" s="1">
        <v>0</v>
      </c>
      <c r="E21" s="1">
        <f t="shared" ref="E21:E25" si="8">SUM(B21+C21+D21)</f>
        <v>1737.9526226799999</v>
      </c>
      <c r="F21" s="1">
        <v>1736.72918177</v>
      </c>
      <c r="G21" s="1">
        <v>29.596262710000001</v>
      </c>
      <c r="H21" s="1">
        <v>0</v>
      </c>
      <c r="I21" s="23">
        <f t="shared" si="7"/>
        <v>1766.32544448</v>
      </c>
    </row>
    <row r="22" spans="1:9" ht="12.6" customHeight="1" x14ac:dyDescent="0.2">
      <c r="A22" s="9" t="s">
        <v>15</v>
      </c>
      <c r="B22" s="1">
        <v>244.30649916999985</v>
      </c>
      <c r="C22" s="1">
        <v>5.0000000000000001E-3</v>
      </c>
      <c r="D22" s="1">
        <v>0</v>
      </c>
      <c r="E22" s="1">
        <f t="shared" si="8"/>
        <v>244.31149916999985</v>
      </c>
      <c r="F22" s="1">
        <v>244.31149916999985</v>
      </c>
      <c r="G22" s="1">
        <v>0</v>
      </c>
      <c r="H22" s="1">
        <v>0</v>
      </c>
      <c r="I22" s="23">
        <f t="shared" si="7"/>
        <v>244.31149916999985</v>
      </c>
    </row>
    <row r="23" spans="1:9" ht="12.6" customHeight="1" x14ac:dyDescent="0.2">
      <c r="A23" s="9" t="s">
        <v>16</v>
      </c>
      <c r="B23" s="1">
        <v>673.93448787000011</v>
      </c>
      <c r="C23" s="1">
        <v>0</v>
      </c>
      <c r="D23" s="1">
        <v>0</v>
      </c>
      <c r="E23" s="1">
        <f t="shared" si="8"/>
        <v>673.93448787000011</v>
      </c>
      <c r="F23" s="1">
        <v>673.93448787000011</v>
      </c>
      <c r="G23" s="1">
        <v>-0.188026</v>
      </c>
      <c r="H23" s="1">
        <v>0</v>
      </c>
      <c r="I23" s="23">
        <f t="shared" si="7"/>
        <v>673.74646187000008</v>
      </c>
    </row>
    <row r="24" spans="1:9" ht="12.95" customHeight="1" x14ac:dyDescent="0.2">
      <c r="A24" s="8" t="s">
        <v>17</v>
      </c>
      <c r="B24" s="2">
        <v>0</v>
      </c>
      <c r="C24" s="2">
        <v>0</v>
      </c>
      <c r="D24" s="2">
        <v>0</v>
      </c>
      <c r="E24" s="1">
        <f t="shared" si="8"/>
        <v>0</v>
      </c>
      <c r="F24" s="2">
        <v>0</v>
      </c>
      <c r="G24" s="2">
        <v>0</v>
      </c>
      <c r="H24" s="2">
        <v>0</v>
      </c>
      <c r="I24" s="23">
        <f t="shared" si="7"/>
        <v>0</v>
      </c>
    </row>
    <row r="25" spans="1:9" ht="12.75" customHeight="1" x14ac:dyDescent="0.2">
      <c r="A25" s="8" t="s">
        <v>18</v>
      </c>
      <c r="B25" s="3">
        <v>0</v>
      </c>
      <c r="C25" s="3">
        <v>0</v>
      </c>
      <c r="D25" s="3">
        <v>0</v>
      </c>
      <c r="E25" s="21">
        <f t="shared" si="8"/>
        <v>0</v>
      </c>
      <c r="F25" s="3">
        <v>0</v>
      </c>
      <c r="G25" s="3">
        <v>0</v>
      </c>
      <c r="H25" s="3">
        <v>0</v>
      </c>
      <c r="I25" s="22">
        <f t="shared" si="7"/>
        <v>0</v>
      </c>
    </row>
    <row r="26" spans="1:9" ht="14.25" customHeight="1" x14ac:dyDescent="0.2">
      <c r="A26" s="8" t="s">
        <v>19</v>
      </c>
      <c r="B26" s="21">
        <f>SUM(B27+B34)</f>
        <v>22707.620779179997</v>
      </c>
      <c r="C26" s="21">
        <f>SUM(C27+C34)</f>
        <v>1749.0686617200001</v>
      </c>
      <c r="D26" s="21">
        <f>SUM(D27+D34)</f>
        <v>13.757858000000001</v>
      </c>
      <c r="E26" s="21">
        <f t="shared" ref="E26:I26" si="9">SUM(E27+E34)</f>
        <v>24470.447298899999</v>
      </c>
      <c r="F26" s="21">
        <f>SUM(F27+F34)</f>
        <v>26308.222335490005</v>
      </c>
      <c r="G26" s="21">
        <f t="shared" ref="G26:H26" si="10">SUM(G27+G34)</f>
        <v>2479.8057905400001</v>
      </c>
      <c r="H26" s="21">
        <f t="shared" si="10"/>
        <v>-13.14717999</v>
      </c>
      <c r="I26" s="22">
        <f t="shared" si="9"/>
        <v>28774.880946040001</v>
      </c>
    </row>
    <row r="27" spans="1:9" ht="14.1" customHeight="1" x14ac:dyDescent="0.2">
      <c r="A27" s="8" t="s">
        <v>20</v>
      </c>
      <c r="B27" s="21">
        <f>SUM(B28+B29+B30+B31)</f>
        <v>2089.0935521100009</v>
      </c>
      <c r="C27" s="21">
        <f>SUM(C28+C29+C30+C31)</f>
        <v>-106.54640046999998</v>
      </c>
      <c r="D27" s="21">
        <f>SUM(D28+D29+D30+D31)</f>
        <v>0</v>
      </c>
      <c r="E27" s="21">
        <f t="shared" ref="E27:I27" si="11">SUM(E28+E29+E30+E31)</f>
        <v>1982.5471516400009</v>
      </c>
      <c r="F27" s="21">
        <f>SUM(F28+F29+F30+F31)</f>
        <v>2320.7061313100007</v>
      </c>
      <c r="G27" s="21">
        <f t="shared" ref="G27:H27" si="12">SUM(G28+G29+G30+G31)</f>
        <v>351.65198392000002</v>
      </c>
      <c r="H27" s="21">
        <f t="shared" si="12"/>
        <v>0</v>
      </c>
      <c r="I27" s="22">
        <f t="shared" si="11"/>
        <v>2672.3581152300007</v>
      </c>
    </row>
    <row r="28" spans="1:9" ht="12.95" customHeight="1" x14ac:dyDescent="0.2">
      <c r="A28" s="9" t="s">
        <v>21</v>
      </c>
      <c r="B28" s="2">
        <v>0</v>
      </c>
      <c r="C28" s="2">
        <v>0</v>
      </c>
      <c r="D28" s="2">
        <v>0</v>
      </c>
      <c r="E28" s="1">
        <f>SUM(B28+C28+D28)</f>
        <v>0</v>
      </c>
      <c r="F28" s="2">
        <v>0</v>
      </c>
      <c r="G28" s="2">
        <v>0</v>
      </c>
      <c r="H28" s="2">
        <v>0</v>
      </c>
      <c r="I28" s="23">
        <f>SUM(F28+G28+H28)</f>
        <v>0</v>
      </c>
    </row>
    <row r="29" spans="1:9" ht="12.95" customHeight="1" x14ac:dyDescent="0.2">
      <c r="A29" s="8" t="s">
        <v>22</v>
      </c>
      <c r="B29" s="1">
        <v>271.9174816100001</v>
      </c>
      <c r="C29" s="1">
        <v>29.93366717</v>
      </c>
      <c r="D29" s="1">
        <v>0</v>
      </c>
      <c r="E29" s="1">
        <f>SUM(B29+C29+D29)</f>
        <v>301.85114878000007</v>
      </c>
      <c r="F29" s="1">
        <v>344.24490075000006</v>
      </c>
      <c r="G29" s="1">
        <v>16.563842470000001</v>
      </c>
      <c r="H29" s="1">
        <v>0</v>
      </c>
      <c r="I29" s="23">
        <f>SUM(F29+G29+H29)</f>
        <v>360.80874322000005</v>
      </c>
    </row>
    <row r="30" spans="1:9" ht="12.95" customHeight="1" x14ac:dyDescent="0.2">
      <c r="A30" s="9" t="s">
        <v>23</v>
      </c>
      <c r="B30" s="2">
        <v>0</v>
      </c>
      <c r="C30" s="2">
        <v>0</v>
      </c>
      <c r="D30" s="2">
        <v>0</v>
      </c>
      <c r="E30" s="1">
        <f>SUM(B30+C30+D30)</f>
        <v>0</v>
      </c>
      <c r="F30" s="2">
        <v>0</v>
      </c>
      <c r="G30" s="2">
        <v>0</v>
      </c>
      <c r="H30" s="2">
        <v>0</v>
      </c>
      <c r="I30" s="23">
        <f>SUM(F30+G30+H30)</f>
        <v>0</v>
      </c>
    </row>
    <row r="31" spans="1:9" ht="12.95" customHeight="1" x14ac:dyDescent="0.2">
      <c r="A31" s="9" t="s">
        <v>24</v>
      </c>
      <c r="B31" s="1">
        <f>SUM(B32+B33)</f>
        <v>1817.1760705000008</v>
      </c>
      <c r="C31" s="1">
        <f>SUM(C32+C33)</f>
        <v>-136.48006763999999</v>
      </c>
      <c r="D31" s="1">
        <f>SUM(D32+D33)</f>
        <v>0</v>
      </c>
      <c r="E31" s="1">
        <f t="shared" ref="E31:I31" si="13">SUM(E32+E33)</f>
        <v>1680.6960028600008</v>
      </c>
      <c r="F31" s="1">
        <f>SUM(F32+F33)</f>
        <v>1976.4612305600008</v>
      </c>
      <c r="G31" s="1">
        <f t="shared" ref="G31:H31" si="14">SUM(G32+G33)</f>
        <v>335.08814145000002</v>
      </c>
      <c r="H31" s="1">
        <f t="shared" si="14"/>
        <v>0</v>
      </c>
      <c r="I31" s="23">
        <f t="shared" si="13"/>
        <v>2311.5493720100008</v>
      </c>
    </row>
    <row r="32" spans="1:9" ht="12.6" customHeight="1" x14ac:dyDescent="0.2">
      <c r="A32" s="8" t="s">
        <v>15</v>
      </c>
      <c r="B32" s="1">
        <v>13.917054000000013</v>
      </c>
      <c r="C32" s="1">
        <v>0</v>
      </c>
      <c r="D32" s="1">
        <v>0</v>
      </c>
      <c r="E32" s="1">
        <f>SUM(B32+C32+D32)</f>
        <v>13.917054000000013</v>
      </c>
      <c r="F32" s="1">
        <v>13.917054000000013</v>
      </c>
      <c r="G32" s="1">
        <v>0</v>
      </c>
      <c r="H32" s="1">
        <v>0</v>
      </c>
      <c r="I32" s="23">
        <f>SUM(F32+G32+H32)</f>
        <v>13.917054000000013</v>
      </c>
    </row>
    <row r="33" spans="1:9" ht="12.6" customHeight="1" x14ac:dyDescent="0.2">
      <c r="A33" s="9" t="s">
        <v>16</v>
      </c>
      <c r="B33" s="1">
        <v>1803.2590165000008</v>
      </c>
      <c r="C33" s="1">
        <v>-136.48006763999999</v>
      </c>
      <c r="D33" s="1">
        <v>0</v>
      </c>
      <c r="E33" s="1">
        <f>SUM(B33+C33+D33)</f>
        <v>1666.7789488600008</v>
      </c>
      <c r="F33" s="1">
        <v>1962.5441765600008</v>
      </c>
      <c r="G33" s="1">
        <v>335.08814145000002</v>
      </c>
      <c r="H33" s="1">
        <v>0</v>
      </c>
      <c r="I33" s="23">
        <f>SUM(F33+G33+H33)</f>
        <v>2297.6323180100007</v>
      </c>
    </row>
    <row r="34" spans="1:9" ht="14.1" customHeight="1" x14ac:dyDescent="0.2">
      <c r="A34" s="10" t="s">
        <v>25</v>
      </c>
      <c r="B34" s="21">
        <f>SUM(B35+B44+B49)</f>
        <v>20618.527227069997</v>
      </c>
      <c r="C34" s="21">
        <f>SUM(C35+C44+C49)</f>
        <v>1855.6150621900001</v>
      </c>
      <c r="D34" s="21">
        <f>SUM(D35+D44+D49)</f>
        <v>13.757858000000001</v>
      </c>
      <c r="E34" s="21">
        <f t="shared" ref="E34:I34" si="15">SUM(E35+E44+E49)</f>
        <v>22487.900147259999</v>
      </c>
      <c r="F34" s="21">
        <f>SUM(F35+F44+F49)</f>
        <v>23987.516204180003</v>
      </c>
      <c r="G34" s="21">
        <f t="shared" ref="G34:H34" si="16">SUM(G35+G44+G49)</f>
        <v>2128.1538066200001</v>
      </c>
      <c r="H34" s="21">
        <f t="shared" si="16"/>
        <v>-13.14717999</v>
      </c>
      <c r="I34" s="22">
        <f t="shared" si="15"/>
        <v>26102.522830810001</v>
      </c>
    </row>
    <row r="35" spans="1:9" ht="12.95" customHeight="1" x14ac:dyDescent="0.2">
      <c r="A35" s="8" t="s">
        <v>26</v>
      </c>
      <c r="B35" s="1">
        <f>SUM(B36+B37+B38+B41)</f>
        <v>18723.780019179998</v>
      </c>
      <c r="C35" s="1">
        <f>SUM(C36+C37+C38+C41)</f>
        <v>891.60283688000004</v>
      </c>
      <c r="D35" s="1">
        <f>SUM(D36+D37+D38+D41)</f>
        <v>13.757858000000001</v>
      </c>
      <c r="E35" s="1">
        <f t="shared" ref="E35:I35" si="17">SUM(E36+E37+E38+E41)</f>
        <v>19629.140714059999</v>
      </c>
      <c r="F35" s="1">
        <f>SUM(F36+F37+F38+F41)</f>
        <v>21332.351181440001</v>
      </c>
      <c r="G35" s="1">
        <f t="shared" ref="G35:H35" si="18">SUM(G36+G37+G38+G41)</f>
        <v>2367.5889311300002</v>
      </c>
      <c r="H35" s="1">
        <f t="shared" si="18"/>
        <v>-13.14717999</v>
      </c>
      <c r="I35" s="23">
        <f t="shared" si="17"/>
        <v>23686.79293258</v>
      </c>
    </row>
    <row r="36" spans="1:9" ht="12.6" customHeight="1" x14ac:dyDescent="0.2">
      <c r="A36" s="9" t="s">
        <v>27</v>
      </c>
      <c r="B36" s="2">
        <v>0</v>
      </c>
      <c r="C36" s="2">
        <v>0</v>
      </c>
      <c r="D36" s="2">
        <v>0</v>
      </c>
      <c r="E36" s="1">
        <f>SUM(B36+C36+D36)</f>
        <v>0</v>
      </c>
      <c r="F36" s="2">
        <v>0</v>
      </c>
      <c r="G36" s="2">
        <v>0</v>
      </c>
      <c r="H36" s="2">
        <v>0</v>
      </c>
      <c r="I36" s="23">
        <f>SUM(F36+G36+H36)</f>
        <v>0</v>
      </c>
    </row>
    <row r="37" spans="1:9" ht="12.75" customHeight="1" x14ac:dyDescent="0.2">
      <c r="A37" s="9" t="s">
        <v>28</v>
      </c>
      <c r="B37" s="1">
        <v>1161.57288328</v>
      </c>
      <c r="C37" s="1">
        <v>-7.12482317</v>
      </c>
      <c r="D37" s="1">
        <v>13.757858000000001</v>
      </c>
      <c r="E37" s="1">
        <f>SUM(B37+C37+D37)</f>
        <v>1168.2059181100001</v>
      </c>
      <c r="F37" s="1">
        <v>1215.5337275500001</v>
      </c>
      <c r="G37" s="1">
        <v>7.8101762499999996</v>
      </c>
      <c r="H37" s="1">
        <v>-13.14717999</v>
      </c>
      <c r="I37" s="23">
        <f>SUM(F37+G37+H37)</f>
        <v>1210.1967238100001</v>
      </c>
    </row>
    <row r="38" spans="1:9" ht="12.95" customHeight="1" x14ac:dyDescent="0.2">
      <c r="A38" s="8" t="s">
        <v>29</v>
      </c>
      <c r="B38" s="1">
        <f>SUM(B39+B40)</f>
        <v>11795.693544009999</v>
      </c>
      <c r="C38" s="1">
        <f>SUM(C39+C40)</f>
        <v>13.550122170000002</v>
      </c>
      <c r="D38" s="1">
        <f>SUM(D39+D40)</f>
        <v>0</v>
      </c>
      <c r="E38" s="1">
        <f t="shared" ref="E38:I38" si="19">SUM(E39+E40)</f>
        <v>11809.243666179998</v>
      </c>
      <c r="F38" s="1">
        <f>SUM(F39+F40)</f>
        <v>11994.357148609999</v>
      </c>
      <c r="G38" s="1">
        <f t="shared" ref="G38:H38" si="20">SUM(G39+G40)</f>
        <v>228.88074813</v>
      </c>
      <c r="H38" s="1">
        <f t="shared" si="20"/>
        <v>0</v>
      </c>
      <c r="I38" s="23">
        <f t="shared" si="19"/>
        <v>12223.23789674</v>
      </c>
    </row>
    <row r="39" spans="1:9" ht="12.6" customHeight="1" x14ac:dyDescent="0.2">
      <c r="A39" s="9" t="s">
        <v>30</v>
      </c>
      <c r="B39" s="1">
        <v>9247.865510579999</v>
      </c>
      <c r="C39" s="1">
        <v>22.063192990000001</v>
      </c>
      <c r="D39" s="1">
        <v>0</v>
      </c>
      <c r="E39" s="1">
        <f>SUM(B39+C39+D39)</f>
        <v>9269.9287035699981</v>
      </c>
      <c r="F39" s="1">
        <v>9484.3296090799995</v>
      </c>
      <c r="G39" s="1">
        <v>244.47879612</v>
      </c>
      <c r="H39" s="1">
        <v>0</v>
      </c>
      <c r="I39" s="23">
        <f>SUM(F39+G39+H39)</f>
        <v>9728.8084051999995</v>
      </c>
    </row>
    <row r="40" spans="1:9" ht="12.6" customHeight="1" x14ac:dyDescent="0.2">
      <c r="A40" s="9" t="s">
        <v>31</v>
      </c>
      <c r="B40" s="1">
        <v>2547.8280334299998</v>
      </c>
      <c r="C40" s="1">
        <v>-8.5130708199999994</v>
      </c>
      <c r="D40" s="1">
        <v>0</v>
      </c>
      <c r="E40" s="1">
        <f>SUM(B40+C40+D40)</f>
        <v>2539.3149626099998</v>
      </c>
      <c r="F40" s="1">
        <v>2510.0275395299996</v>
      </c>
      <c r="G40" s="1">
        <v>-15.59804799</v>
      </c>
      <c r="H40" s="1">
        <v>0</v>
      </c>
      <c r="I40" s="23">
        <f>SUM(F40+G40+H40)</f>
        <v>2494.4294915399996</v>
      </c>
    </row>
    <row r="41" spans="1:9" ht="12.95" customHeight="1" x14ac:dyDescent="0.2">
      <c r="A41" s="8" t="s">
        <v>32</v>
      </c>
      <c r="B41" s="1">
        <f>SUM(B42+B43)</f>
        <v>5766.5135918900014</v>
      </c>
      <c r="C41" s="1">
        <f>SUM(C42+C43)</f>
        <v>885.17753788000005</v>
      </c>
      <c r="D41" s="1">
        <f>SUM(D42+D43)</f>
        <v>0</v>
      </c>
      <c r="E41" s="1">
        <f t="shared" ref="E41:I41" si="21">SUM(E42+E43)</f>
        <v>6651.6911297700017</v>
      </c>
      <c r="F41" s="1">
        <f>SUM(F42+F43)</f>
        <v>8122.4603052800003</v>
      </c>
      <c r="G41" s="1">
        <f t="shared" ref="G41:H41" si="22">SUM(G42+G43)</f>
        <v>2130.8980067500001</v>
      </c>
      <c r="H41" s="1">
        <f t="shared" si="22"/>
        <v>0</v>
      </c>
      <c r="I41" s="23">
        <f t="shared" si="21"/>
        <v>10253.358312030001</v>
      </c>
    </row>
    <row r="42" spans="1:9" ht="12.6" customHeight="1" x14ac:dyDescent="0.2">
      <c r="A42" s="9" t="s">
        <v>33</v>
      </c>
      <c r="B42" s="1">
        <v>20.209972010000008</v>
      </c>
      <c r="C42" s="1">
        <v>0</v>
      </c>
      <c r="D42" s="1">
        <v>0</v>
      </c>
      <c r="E42" s="1">
        <f>SUM(B42+C42+D42)</f>
        <v>20.209972010000008</v>
      </c>
      <c r="F42" s="1">
        <v>20.21929501000001</v>
      </c>
      <c r="G42" s="1">
        <v>0</v>
      </c>
      <c r="H42" s="1">
        <v>0</v>
      </c>
      <c r="I42" s="23">
        <f>SUM(F42+G42+H42)</f>
        <v>20.21929501000001</v>
      </c>
    </row>
    <row r="43" spans="1:9" ht="12.6" customHeight="1" x14ac:dyDescent="0.2">
      <c r="A43" s="9" t="s">
        <v>34</v>
      </c>
      <c r="B43" s="1">
        <v>5746.303619880001</v>
      </c>
      <c r="C43" s="1">
        <v>885.17753788000005</v>
      </c>
      <c r="D43" s="1">
        <v>0</v>
      </c>
      <c r="E43" s="1">
        <f>SUM(B43+C43+D43)</f>
        <v>6631.4811577600012</v>
      </c>
      <c r="F43" s="1">
        <v>8102.2410102700005</v>
      </c>
      <c r="G43" s="1">
        <v>2130.8980067500001</v>
      </c>
      <c r="H43" s="1">
        <v>0</v>
      </c>
      <c r="I43" s="23">
        <f>SUM(F43+G43+H43)</f>
        <v>10233.139017020001</v>
      </c>
    </row>
    <row r="44" spans="1:9" ht="12.95" customHeight="1" x14ac:dyDescent="0.2">
      <c r="A44" s="8" t="s">
        <v>35</v>
      </c>
      <c r="B44" s="1">
        <f>SUM(B45+B48)</f>
        <v>1676.7707721699996</v>
      </c>
      <c r="C44" s="1">
        <f>SUM(C45+C48)</f>
        <v>922.89435754999988</v>
      </c>
      <c r="D44" s="1">
        <f>SUM(D45+D48)</f>
        <v>0</v>
      </c>
      <c r="E44" s="1">
        <f t="shared" ref="E44:I44" si="23">SUM(E45+E48)</f>
        <v>2599.6651297199996</v>
      </c>
      <c r="F44" s="1">
        <f>SUM(F45+F48)</f>
        <v>2551.6399703299994</v>
      </c>
      <c r="G44" s="1">
        <f t="shared" ref="G44:H44" si="24">SUM(G45+G48)</f>
        <v>-222.54690492999998</v>
      </c>
      <c r="H44" s="1">
        <f t="shared" si="24"/>
        <v>0</v>
      </c>
      <c r="I44" s="23">
        <f t="shared" si="23"/>
        <v>2329.0930653999999</v>
      </c>
    </row>
    <row r="45" spans="1:9" ht="12.95" customHeight="1" x14ac:dyDescent="0.2">
      <c r="A45" s="8" t="s">
        <v>29</v>
      </c>
      <c r="B45" s="1">
        <f>SUM(B46+B47)</f>
        <v>1332.4897375699998</v>
      </c>
      <c r="C45" s="1">
        <f>SUM(C46+C47)</f>
        <v>1076.5937255399999</v>
      </c>
      <c r="D45" s="1">
        <f>SUM(D46+D47)</f>
        <v>0</v>
      </c>
      <c r="E45" s="1">
        <f t="shared" ref="E45:I45" si="25">SUM(E46+E47)</f>
        <v>2409.0834631099997</v>
      </c>
      <c r="F45" s="1">
        <f>SUM(F46+F47)</f>
        <v>1871.5938443799998</v>
      </c>
      <c r="G45" s="1">
        <f t="shared" ref="G45:H45" si="26">SUM(G46+G47)</f>
        <v>101.05364526</v>
      </c>
      <c r="H45" s="1">
        <f t="shared" si="26"/>
        <v>0</v>
      </c>
      <c r="I45" s="23">
        <f t="shared" si="25"/>
        <v>1972.64748964</v>
      </c>
    </row>
    <row r="46" spans="1:9" ht="12.6" customHeight="1" x14ac:dyDescent="0.2">
      <c r="A46" s="9" t="s">
        <v>30</v>
      </c>
      <c r="B46" s="1">
        <v>927.53855708999993</v>
      </c>
      <c r="C46" s="1">
        <v>178.42028450999999</v>
      </c>
      <c r="D46" s="1">
        <v>0</v>
      </c>
      <c r="E46" s="1">
        <f>SUM(B46+C46+D46)</f>
        <v>1105.9588415999999</v>
      </c>
      <c r="F46" s="1">
        <v>1308.4644163899998</v>
      </c>
      <c r="G46" s="1">
        <v>-25.011029799999999</v>
      </c>
      <c r="H46" s="1">
        <v>0</v>
      </c>
      <c r="I46" s="23">
        <f>SUM(F46+G46+H46)</f>
        <v>1283.4533865899998</v>
      </c>
    </row>
    <row r="47" spans="1:9" ht="12.6" customHeight="1" x14ac:dyDescent="0.2">
      <c r="A47" s="9" t="s">
        <v>31</v>
      </c>
      <c r="B47" s="1">
        <v>404.95118047999995</v>
      </c>
      <c r="C47" s="1">
        <v>898.17344103000005</v>
      </c>
      <c r="D47" s="1">
        <v>0</v>
      </c>
      <c r="E47" s="1">
        <f>SUM(B47+C47+D47)</f>
        <v>1303.12462151</v>
      </c>
      <c r="F47" s="1">
        <v>563.12942799000007</v>
      </c>
      <c r="G47" s="1">
        <v>126.06467506</v>
      </c>
      <c r="H47" s="1">
        <v>0</v>
      </c>
      <c r="I47" s="23">
        <f>SUM(F47+G47+H47)</f>
        <v>689.19410305000008</v>
      </c>
    </row>
    <row r="48" spans="1:9" ht="12.95" customHeight="1" x14ac:dyDescent="0.2">
      <c r="A48" s="8" t="s">
        <v>32</v>
      </c>
      <c r="B48" s="1">
        <v>344.28103459999983</v>
      </c>
      <c r="C48" s="1">
        <v>-153.69936799000001</v>
      </c>
      <c r="D48" s="1">
        <v>0</v>
      </c>
      <c r="E48" s="1">
        <f>SUM(B48+C48+D48)</f>
        <v>190.58166660999981</v>
      </c>
      <c r="F48" s="1">
        <v>680.04612594999981</v>
      </c>
      <c r="G48" s="1">
        <v>-323.60055018999998</v>
      </c>
      <c r="H48" s="1">
        <v>0</v>
      </c>
      <c r="I48" s="23">
        <f>SUM(F48+G48+H48)</f>
        <v>356.44557575999983</v>
      </c>
    </row>
    <row r="49" spans="1:9" ht="12.95" customHeight="1" x14ac:dyDescent="0.2">
      <c r="A49" s="8" t="s">
        <v>36</v>
      </c>
      <c r="B49" s="1">
        <f>SUM(B50+B51+B52+B55)</f>
        <v>217.97643572000001</v>
      </c>
      <c r="C49" s="1">
        <f>SUM(C50+C51+C52+C55)</f>
        <v>41.117867759999996</v>
      </c>
      <c r="D49" s="1">
        <f>SUM(D50+D51+D52+D55)</f>
        <v>0</v>
      </c>
      <c r="E49" s="1">
        <f t="shared" ref="E49:I49" si="27">SUM(E50+E51+E52+E55)</f>
        <v>259.09430348000006</v>
      </c>
      <c r="F49" s="1">
        <f>SUM(F50+F51+F52+F55)</f>
        <v>103.52505241000003</v>
      </c>
      <c r="G49" s="1">
        <f t="shared" ref="G49:H49" si="28">SUM(G50+G51+G52+G55)</f>
        <v>-16.888219580000001</v>
      </c>
      <c r="H49" s="1">
        <f t="shared" si="28"/>
        <v>0</v>
      </c>
      <c r="I49" s="23">
        <f t="shared" si="27"/>
        <v>86.636832830000031</v>
      </c>
    </row>
    <row r="50" spans="1:9" ht="12.6" customHeight="1" x14ac:dyDescent="0.2">
      <c r="A50" s="9" t="s">
        <v>27</v>
      </c>
      <c r="B50" s="2">
        <v>0</v>
      </c>
      <c r="C50" s="2">
        <v>0</v>
      </c>
      <c r="D50" s="2">
        <v>0</v>
      </c>
      <c r="E50" s="1">
        <f>SUM(B50+C50+D50)</f>
        <v>0</v>
      </c>
      <c r="F50" s="2">
        <v>0</v>
      </c>
      <c r="G50" s="2">
        <v>0</v>
      </c>
      <c r="H50" s="2">
        <v>0</v>
      </c>
      <c r="I50" s="23">
        <f>SUM(F50+G50+H50)</f>
        <v>0</v>
      </c>
    </row>
    <row r="51" spans="1:9" ht="12.75" customHeight="1" x14ac:dyDescent="0.2">
      <c r="A51" s="9" t="s">
        <v>28</v>
      </c>
      <c r="B51" s="1">
        <v>0.48599952000000002</v>
      </c>
      <c r="C51" s="1">
        <v>1.4879781599999999</v>
      </c>
      <c r="D51" s="1">
        <v>0</v>
      </c>
      <c r="E51" s="1">
        <f>SUM(B51+C51+D51)</f>
        <v>1.97397768</v>
      </c>
      <c r="F51" s="1">
        <v>11.772027649999997</v>
      </c>
      <c r="G51" s="1">
        <v>-11.37860141</v>
      </c>
      <c r="H51" s="1">
        <v>0</v>
      </c>
      <c r="I51" s="23">
        <f>SUM(F51+G51+H51)</f>
        <v>0.3934262399999966</v>
      </c>
    </row>
    <row r="52" spans="1:9" ht="12.95" customHeight="1" x14ac:dyDescent="0.2">
      <c r="A52" s="8" t="s">
        <v>29</v>
      </c>
      <c r="B52" s="1">
        <f>SUM(B53+B54)</f>
        <v>217.4904362</v>
      </c>
      <c r="C52" s="1">
        <f>SUM(C53+C54)</f>
        <v>39.629889599999998</v>
      </c>
      <c r="D52" s="1">
        <f>SUM(D53+D54)</f>
        <v>0</v>
      </c>
      <c r="E52" s="1">
        <f t="shared" ref="E52:I52" si="29">SUM(E53+E54)</f>
        <v>257.12032580000005</v>
      </c>
      <c r="F52" s="1">
        <f>SUM(F53+F54)</f>
        <v>91.753024760000031</v>
      </c>
      <c r="G52" s="1">
        <f t="shared" ref="G52:H52" si="30">SUM(G53+G54)</f>
        <v>-5.5096181700000004</v>
      </c>
      <c r="H52" s="1">
        <f t="shared" si="30"/>
        <v>0</v>
      </c>
      <c r="I52" s="23">
        <f t="shared" si="29"/>
        <v>86.243406590000035</v>
      </c>
    </row>
    <row r="53" spans="1:9" ht="12.6" customHeight="1" x14ac:dyDescent="0.2">
      <c r="A53" s="9" t="s">
        <v>30</v>
      </c>
      <c r="B53" s="1">
        <v>217.25264781000001</v>
      </c>
      <c r="C53" s="1">
        <v>39.250745430000002</v>
      </c>
      <c r="D53" s="1">
        <v>0</v>
      </c>
      <c r="E53" s="1">
        <f>SUM(B53+C53+D53)</f>
        <v>256.50339324000004</v>
      </c>
      <c r="F53" s="1">
        <v>89.170664070000029</v>
      </c>
      <c r="G53" s="1">
        <v>-3.2623455000000003</v>
      </c>
      <c r="H53" s="1">
        <v>0</v>
      </c>
      <c r="I53" s="23">
        <f>SUM(F53+G53+H53)</f>
        <v>85.908318570000034</v>
      </c>
    </row>
    <row r="54" spans="1:9" ht="12.6" customHeight="1" x14ac:dyDescent="0.2">
      <c r="A54" s="9" t="s">
        <v>31</v>
      </c>
      <c r="B54" s="1">
        <v>0.23778838999999999</v>
      </c>
      <c r="C54" s="1">
        <v>0.37914417</v>
      </c>
      <c r="D54" s="1">
        <v>0</v>
      </c>
      <c r="E54" s="1">
        <f>SUM(B54+C54+D54)</f>
        <v>0.61693255999999996</v>
      </c>
      <c r="F54" s="1">
        <v>2.5823606899999954</v>
      </c>
      <c r="G54" s="1">
        <v>-2.2472726700000001</v>
      </c>
      <c r="H54" s="1">
        <v>0</v>
      </c>
      <c r="I54" s="23">
        <f>SUM(F54+G54+H54)</f>
        <v>0.33508801999999527</v>
      </c>
    </row>
    <row r="55" spans="1:9" ht="12.95" customHeight="1" x14ac:dyDescent="0.2">
      <c r="A55" s="8" t="s">
        <v>32</v>
      </c>
      <c r="B55" s="2">
        <v>0</v>
      </c>
      <c r="C55" s="2">
        <v>0</v>
      </c>
      <c r="D55" s="2">
        <v>0</v>
      </c>
      <c r="E55" s="1">
        <f>SUM(B55+C55+D55)</f>
        <v>0</v>
      </c>
      <c r="F55" s="2">
        <v>0</v>
      </c>
      <c r="G55" s="2">
        <v>0</v>
      </c>
      <c r="H55" s="2">
        <v>0</v>
      </c>
      <c r="I55" s="23">
        <f>SUM(F55+G55+H55)</f>
        <v>0</v>
      </c>
    </row>
    <row r="56" spans="1:9" ht="14.25" customHeight="1" x14ac:dyDescent="0.2">
      <c r="A56" s="8" t="s">
        <v>104</v>
      </c>
      <c r="B56" s="21">
        <f t="shared" ref="B56:I56" si="31">SUM(B57+B69+B79+B86)</f>
        <v>64644.316308620007</v>
      </c>
      <c r="C56" s="21">
        <f t="shared" si="31"/>
        <v>-1993.6345101700001</v>
      </c>
      <c r="D56" s="21">
        <f t="shared" si="31"/>
        <v>0</v>
      </c>
      <c r="E56" s="21">
        <f t="shared" si="31"/>
        <v>62650.681798450016</v>
      </c>
      <c r="F56" s="21">
        <f t="shared" si="31"/>
        <v>68936.601539210009</v>
      </c>
      <c r="G56" s="21">
        <f t="shared" si="31"/>
        <v>2463.3880881700002</v>
      </c>
      <c r="H56" s="21">
        <f t="shared" si="31"/>
        <v>0</v>
      </c>
      <c r="I56" s="22">
        <f t="shared" si="31"/>
        <v>71399.989627380011</v>
      </c>
    </row>
    <row r="57" spans="1:9" ht="14.1" customHeight="1" x14ac:dyDescent="0.2">
      <c r="A57" s="8" t="s">
        <v>37</v>
      </c>
      <c r="B57" s="21">
        <f>SUM(B58)</f>
        <v>10643.54539789</v>
      </c>
      <c r="C57" s="21">
        <f>SUM(C58)</f>
        <v>-70.746568530000005</v>
      </c>
      <c r="D57" s="21">
        <f>SUM(D58)</f>
        <v>0</v>
      </c>
      <c r="E57" s="21">
        <f t="shared" ref="E57:I57" si="32">SUM(E58)</f>
        <v>10572.798829360001</v>
      </c>
      <c r="F57" s="21">
        <f>SUM(F58)</f>
        <v>11064.70609365</v>
      </c>
      <c r="G57" s="21">
        <f t="shared" ref="G57:H57" si="33">SUM(G58)</f>
        <v>229.3868157</v>
      </c>
      <c r="H57" s="21">
        <f t="shared" si="33"/>
        <v>0</v>
      </c>
      <c r="I57" s="22">
        <f t="shared" si="32"/>
        <v>11294.092909350002</v>
      </c>
    </row>
    <row r="58" spans="1:9" ht="12.95" customHeight="1" x14ac:dyDescent="0.2">
      <c r="A58" s="8" t="s">
        <v>38</v>
      </c>
      <c r="B58" s="1">
        <f>SUM(B59+B64)</f>
        <v>10643.54539789</v>
      </c>
      <c r="C58" s="1">
        <f>SUM(C59+C64)</f>
        <v>-70.746568530000005</v>
      </c>
      <c r="D58" s="1">
        <f>SUM(D59+D64)</f>
        <v>0</v>
      </c>
      <c r="E58" s="1">
        <f t="shared" ref="E58:I58" si="34">SUM(E59+E64)</f>
        <v>10572.798829360001</v>
      </c>
      <c r="F58" s="1">
        <f>SUM(F59+F64)</f>
        <v>11064.70609365</v>
      </c>
      <c r="G58" s="1">
        <f t="shared" ref="G58:H58" si="35">SUM(G59+G64)</f>
        <v>229.3868157</v>
      </c>
      <c r="H58" s="1">
        <f t="shared" si="35"/>
        <v>0</v>
      </c>
      <c r="I58" s="23">
        <f t="shared" si="34"/>
        <v>11294.092909350002</v>
      </c>
    </row>
    <row r="59" spans="1:9" ht="12.95" customHeight="1" x14ac:dyDescent="0.2">
      <c r="A59" s="8" t="s">
        <v>39</v>
      </c>
      <c r="B59" s="1">
        <f>SUM(B60+B61+B62+B63)</f>
        <v>3002.3041955699991</v>
      </c>
      <c r="C59" s="1">
        <f>SUM(C60+C61+C62+C63)</f>
        <v>15.911019150000003</v>
      </c>
      <c r="D59" s="1">
        <f>SUM(D60+D61+D62+D63)</f>
        <v>0</v>
      </c>
      <c r="E59" s="1">
        <f t="shared" ref="E59:I59" si="36">SUM(E60+E61+E62+E63)</f>
        <v>3018.2152147199995</v>
      </c>
      <c r="F59" s="1">
        <f>SUM(F60+F61+F62+F63)</f>
        <v>3125.0035357299994</v>
      </c>
      <c r="G59" s="1">
        <f t="shared" ref="G59:H59" si="37">SUM(G60+G61+G62+G63)</f>
        <v>34.488865539999999</v>
      </c>
      <c r="H59" s="1">
        <f t="shared" si="37"/>
        <v>0</v>
      </c>
      <c r="I59" s="23">
        <f t="shared" si="36"/>
        <v>3159.4924012699994</v>
      </c>
    </row>
    <row r="60" spans="1:9" ht="12.6" customHeight="1" x14ac:dyDescent="0.2">
      <c r="A60" s="9" t="s">
        <v>40</v>
      </c>
      <c r="B60" s="1">
        <v>1074.6946239900001</v>
      </c>
      <c r="C60" s="1">
        <v>20.372753540000001</v>
      </c>
      <c r="D60" s="1">
        <v>0</v>
      </c>
      <c r="E60" s="1">
        <f>SUM(B60+C60+D60)</f>
        <v>1095.0673775300002</v>
      </c>
      <c r="F60" s="1">
        <v>1125.9579261100002</v>
      </c>
      <c r="G60" s="1">
        <v>3.0776159600000002</v>
      </c>
      <c r="H60" s="1">
        <v>0</v>
      </c>
      <c r="I60" s="23">
        <f>SUM(F60+G60+H60)</f>
        <v>1129.0355420700002</v>
      </c>
    </row>
    <row r="61" spans="1:9" ht="12.6" customHeight="1" x14ac:dyDescent="0.2">
      <c r="A61" s="9" t="s">
        <v>41</v>
      </c>
      <c r="B61" s="2">
        <v>0</v>
      </c>
      <c r="C61" s="2">
        <v>0</v>
      </c>
      <c r="D61" s="2">
        <v>0</v>
      </c>
      <c r="E61" s="1">
        <f>SUM(B61+C61+D61)</f>
        <v>0</v>
      </c>
      <c r="F61" s="2">
        <v>0</v>
      </c>
      <c r="G61" s="2">
        <v>0</v>
      </c>
      <c r="H61" s="2">
        <v>0</v>
      </c>
      <c r="I61" s="23">
        <f>SUM(F61+G61+H61)</f>
        <v>0</v>
      </c>
    </row>
    <row r="62" spans="1:9" ht="12.6" customHeight="1" x14ac:dyDescent="0.2">
      <c r="A62" s="9" t="s">
        <v>42</v>
      </c>
      <c r="B62" s="1">
        <v>1820.3605307699993</v>
      </c>
      <c r="C62" s="1">
        <v>-2.4557589800000001</v>
      </c>
      <c r="D62" s="1">
        <v>0</v>
      </c>
      <c r="E62" s="1">
        <f>SUM(B62+C62+D62)</f>
        <v>1817.9047717899994</v>
      </c>
      <c r="F62" s="1">
        <v>1792.9972384599992</v>
      </c>
      <c r="G62" s="1">
        <v>26.810080630000002</v>
      </c>
      <c r="H62" s="1">
        <v>0</v>
      </c>
      <c r="I62" s="23">
        <f>SUM(F62+G62+H62)</f>
        <v>1819.8073190899991</v>
      </c>
    </row>
    <row r="63" spans="1:9" ht="12.6" customHeight="1" x14ac:dyDescent="0.2">
      <c r="A63" s="9" t="s">
        <v>43</v>
      </c>
      <c r="B63" s="1">
        <v>107.24904081</v>
      </c>
      <c r="C63" s="1">
        <v>-2.00597541</v>
      </c>
      <c r="D63" s="1">
        <v>0</v>
      </c>
      <c r="E63" s="1">
        <f>SUM(B63+C63+D63)</f>
        <v>105.24306539999999</v>
      </c>
      <c r="F63" s="1">
        <v>206.04837115999999</v>
      </c>
      <c r="G63" s="1">
        <v>4.6011689499999999</v>
      </c>
      <c r="H63" s="1">
        <v>0</v>
      </c>
      <c r="I63" s="23">
        <f>SUM(F63+G63+H63)</f>
        <v>210.64954010999998</v>
      </c>
    </row>
    <row r="64" spans="1:9" ht="12.95" customHeight="1" x14ac:dyDescent="0.2">
      <c r="A64" s="8" t="s">
        <v>44</v>
      </c>
      <c r="B64" s="1">
        <f t="shared" ref="B64:I64" si="38">SUM(B65+B66+B67+B68)</f>
        <v>7641.2412023200013</v>
      </c>
      <c r="C64" s="1">
        <f t="shared" si="38"/>
        <v>-86.657587680000006</v>
      </c>
      <c r="D64" s="1">
        <f t="shared" si="38"/>
        <v>0</v>
      </c>
      <c r="E64" s="1">
        <f t="shared" si="38"/>
        <v>7554.5836146400015</v>
      </c>
      <c r="F64" s="1">
        <f t="shared" si="38"/>
        <v>7939.7025579200008</v>
      </c>
      <c r="G64" s="1">
        <f t="shared" si="38"/>
        <v>194.89795015999999</v>
      </c>
      <c r="H64" s="1">
        <f t="shared" si="38"/>
        <v>0</v>
      </c>
      <c r="I64" s="23">
        <f t="shared" si="38"/>
        <v>8134.6005080800014</v>
      </c>
    </row>
    <row r="65" spans="1:9" ht="12.6" customHeight="1" x14ac:dyDescent="0.2">
      <c r="A65" s="9" t="s">
        <v>40</v>
      </c>
      <c r="B65" s="1">
        <v>1493.1556942600007</v>
      </c>
      <c r="C65" s="1">
        <v>21.095665929999999</v>
      </c>
      <c r="D65" s="1">
        <v>0</v>
      </c>
      <c r="E65" s="1">
        <f>SUM(B65+C65+D65)</f>
        <v>1514.2513601900007</v>
      </c>
      <c r="F65" s="1">
        <v>1555.9642308500008</v>
      </c>
      <c r="G65" s="1">
        <v>9.4539799999999996</v>
      </c>
      <c r="H65" s="1">
        <v>0</v>
      </c>
      <c r="I65" s="23">
        <f>SUM(F65+G65+H65)</f>
        <v>1565.4182108500008</v>
      </c>
    </row>
    <row r="66" spans="1:9" ht="12.6" customHeight="1" x14ac:dyDescent="0.2">
      <c r="A66" s="9" t="s">
        <v>41</v>
      </c>
      <c r="B66" s="2">
        <v>0</v>
      </c>
      <c r="C66" s="2">
        <v>0</v>
      </c>
      <c r="D66" s="2">
        <v>0</v>
      </c>
      <c r="E66" s="1">
        <f>SUM(B66+C66+D66)</f>
        <v>0</v>
      </c>
      <c r="F66" s="2">
        <v>0</v>
      </c>
      <c r="G66" s="2">
        <v>0</v>
      </c>
      <c r="H66" s="2">
        <v>0</v>
      </c>
      <c r="I66" s="23">
        <f>SUM(F66+G66+H66)</f>
        <v>0</v>
      </c>
    </row>
    <row r="67" spans="1:9" ht="12.6" customHeight="1" x14ac:dyDescent="0.2">
      <c r="A67" s="9" t="s">
        <v>42</v>
      </c>
      <c r="B67" s="1">
        <v>5783.4193994800007</v>
      </c>
      <c r="C67" s="1">
        <v>-113.47799949</v>
      </c>
      <c r="D67" s="1">
        <v>0</v>
      </c>
      <c r="E67" s="1">
        <f>SUM(B67+C67+D67)</f>
        <v>5669.9413999900007</v>
      </c>
      <c r="F67" s="1">
        <v>5971.7066780300001</v>
      </c>
      <c r="G67" s="1">
        <v>175.72540058999999</v>
      </c>
      <c r="H67" s="1">
        <v>0</v>
      </c>
      <c r="I67" s="23">
        <f>SUM(F67+G67+H67)</f>
        <v>6147.4320786200005</v>
      </c>
    </row>
    <row r="68" spans="1:9" ht="12.6" customHeight="1" x14ac:dyDescent="0.2">
      <c r="A68" s="9" t="s">
        <v>43</v>
      </c>
      <c r="B68" s="1">
        <v>364.66610857999984</v>
      </c>
      <c r="C68" s="1">
        <v>5.7247458800000004</v>
      </c>
      <c r="D68" s="1">
        <v>0</v>
      </c>
      <c r="E68" s="1">
        <f>SUM(B68+C68+D68)</f>
        <v>370.39085445999984</v>
      </c>
      <c r="F68" s="1">
        <v>412.03164903999982</v>
      </c>
      <c r="G68" s="1">
        <v>9.7185695699999997</v>
      </c>
      <c r="H68" s="1">
        <v>0</v>
      </c>
      <c r="I68" s="23">
        <f>SUM(F68+G68+H68)</f>
        <v>421.75021860999982</v>
      </c>
    </row>
    <row r="69" spans="1:9" ht="14.1" customHeight="1" x14ac:dyDescent="0.2">
      <c r="A69" s="8" t="s">
        <v>45</v>
      </c>
      <c r="B69" s="21">
        <f t="shared" ref="B69:I69" si="39">SUM(B70+B71+B72+B77)</f>
        <v>29518.832386530012</v>
      </c>
      <c r="C69" s="21">
        <f t="shared" si="39"/>
        <v>1084.37771821</v>
      </c>
      <c r="D69" s="21">
        <f t="shared" si="39"/>
        <v>0</v>
      </c>
      <c r="E69" s="21">
        <f t="shared" si="39"/>
        <v>30603.21010474001</v>
      </c>
      <c r="F69" s="21">
        <f t="shared" si="39"/>
        <v>34517.769420150013</v>
      </c>
      <c r="G69" s="21">
        <f t="shared" si="39"/>
        <v>1782.13698391</v>
      </c>
      <c r="H69" s="21">
        <f t="shared" si="39"/>
        <v>0</v>
      </c>
      <c r="I69" s="22">
        <f t="shared" si="39"/>
        <v>36299.906404060013</v>
      </c>
    </row>
    <row r="70" spans="1:9" ht="12.95" customHeight="1" x14ac:dyDescent="0.2">
      <c r="A70" s="9" t="s">
        <v>46</v>
      </c>
      <c r="B70" s="2">
        <v>0</v>
      </c>
      <c r="C70" s="2">
        <v>0</v>
      </c>
      <c r="D70" s="2">
        <v>0</v>
      </c>
      <c r="E70" s="1">
        <f>SUM(B70+C70+D70)</f>
        <v>0</v>
      </c>
      <c r="F70" s="2">
        <v>0</v>
      </c>
      <c r="G70" s="2">
        <v>0</v>
      </c>
      <c r="H70" s="2">
        <v>0</v>
      </c>
      <c r="I70" s="23">
        <f>SUM(F70+G70+H70)</f>
        <v>0</v>
      </c>
    </row>
    <row r="71" spans="1:9" ht="12.95" customHeight="1" x14ac:dyDescent="0.2">
      <c r="A71" s="8" t="s">
        <v>47</v>
      </c>
      <c r="B71" s="1">
        <v>257.5</v>
      </c>
      <c r="C71" s="1">
        <v>0</v>
      </c>
      <c r="D71" s="1">
        <v>0</v>
      </c>
      <c r="E71" s="1">
        <f>SUM(B71+C71+D71)</f>
        <v>257.5</v>
      </c>
      <c r="F71" s="1">
        <v>257.5</v>
      </c>
      <c r="G71" s="1">
        <v>0</v>
      </c>
      <c r="H71" s="1">
        <v>0</v>
      </c>
      <c r="I71" s="23">
        <f>SUM(F71+G71+H71)</f>
        <v>257.5</v>
      </c>
    </row>
    <row r="72" spans="1:9" ht="12.95" customHeight="1" x14ac:dyDescent="0.2">
      <c r="A72" s="9" t="s">
        <v>48</v>
      </c>
      <c r="B72" s="1">
        <f>SUM(B73+B74)</f>
        <v>29261.332386530012</v>
      </c>
      <c r="C72" s="1">
        <f>SUM(C73+C74)</f>
        <v>1084.37771821</v>
      </c>
      <c r="D72" s="1">
        <f>SUM(D73+D74)</f>
        <v>0</v>
      </c>
      <c r="E72" s="1">
        <f t="shared" ref="E72:I72" si="40">SUM(E73+E74)</f>
        <v>30345.71010474001</v>
      </c>
      <c r="F72" s="1">
        <f>SUM(F73+F74)</f>
        <v>34260.269420150013</v>
      </c>
      <c r="G72" s="1">
        <f t="shared" ref="G72:H72" si="41">SUM(G73+G74)</f>
        <v>1782.13698391</v>
      </c>
      <c r="H72" s="1">
        <f t="shared" si="41"/>
        <v>0</v>
      </c>
      <c r="I72" s="23">
        <f t="shared" si="40"/>
        <v>36042.406404060013</v>
      </c>
    </row>
    <row r="73" spans="1:9" ht="13.15" customHeight="1" x14ac:dyDescent="0.2">
      <c r="A73" s="9" t="s">
        <v>49</v>
      </c>
      <c r="B73" s="2">
        <v>0</v>
      </c>
      <c r="C73" s="2">
        <v>0</v>
      </c>
      <c r="D73" s="2">
        <v>0</v>
      </c>
      <c r="E73" s="1">
        <f>SUM(B73+C73+D73)</f>
        <v>0</v>
      </c>
      <c r="F73" s="2">
        <v>0</v>
      </c>
      <c r="G73" s="2">
        <v>0</v>
      </c>
      <c r="H73" s="2">
        <v>0</v>
      </c>
      <c r="I73" s="23">
        <f>SUM(F73+G73+H73)</f>
        <v>0</v>
      </c>
    </row>
    <row r="74" spans="1:9" ht="13.15" customHeight="1" x14ac:dyDescent="0.2">
      <c r="A74" s="9" t="s">
        <v>50</v>
      </c>
      <c r="B74" s="1">
        <f>SUM(B75+B76)</f>
        <v>29261.332386530012</v>
      </c>
      <c r="C74" s="1">
        <f>SUM(C75+C76)</f>
        <v>1084.37771821</v>
      </c>
      <c r="D74" s="1">
        <f>SUM(D75+D76)</f>
        <v>0</v>
      </c>
      <c r="E74" s="1">
        <f t="shared" ref="E74:I74" si="42">SUM(E75+E76)</f>
        <v>30345.71010474001</v>
      </c>
      <c r="F74" s="1">
        <f>SUM(F75+F76)</f>
        <v>34260.269420150013</v>
      </c>
      <c r="G74" s="1">
        <f t="shared" ref="G74:H74" si="43">SUM(G75+G76)</f>
        <v>1782.13698391</v>
      </c>
      <c r="H74" s="1">
        <f t="shared" si="43"/>
        <v>0</v>
      </c>
      <c r="I74" s="23">
        <f t="shared" si="42"/>
        <v>36042.406404060013</v>
      </c>
    </row>
    <row r="75" spans="1:9" ht="13.15" customHeight="1" x14ac:dyDescent="0.2">
      <c r="A75" s="9" t="s">
        <v>51</v>
      </c>
      <c r="B75" s="1">
        <v>22241.052330510011</v>
      </c>
      <c r="C75" s="1">
        <v>703.36430265000001</v>
      </c>
      <c r="D75" s="1">
        <v>0</v>
      </c>
      <c r="E75" s="1">
        <f>SUM(B75+C75+D75)</f>
        <v>22944.41663316001</v>
      </c>
      <c r="F75" s="1">
        <v>26209.161362830011</v>
      </c>
      <c r="G75" s="1">
        <v>325.64813879000002</v>
      </c>
      <c r="H75" s="1">
        <v>0</v>
      </c>
      <c r="I75" s="23">
        <f>SUM(F75+G75+H75)</f>
        <v>26534.80950162001</v>
      </c>
    </row>
    <row r="76" spans="1:9" ht="13.15" customHeight="1" x14ac:dyDescent="0.2">
      <c r="A76" s="9" t="s">
        <v>52</v>
      </c>
      <c r="B76" s="1">
        <v>7020.2800560200012</v>
      </c>
      <c r="C76" s="1">
        <v>381.01341556</v>
      </c>
      <c r="D76" s="1">
        <v>0</v>
      </c>
      <c r="E76" s="1">
        <f>SUM(B76+C76+D76)</f>
        <v>7401.2934715800011</v>
      </c>
      <c r="F76" s="1">
        <v>8051.1080573200015</v>
      </c>
      <c r="G76" s="1">
        <v>1456.48884512</v>
      </c>
      <c r="H76" s="1">
        <v>0</v>
      </c>
      <c r="I76" s="23">
        <f>SUM(F76+G76+H76)</f>
        <v>9507.5969024400019</v>
      </c>
    </row>
    <row r="77" spans="1:9" ht="12.95" customHeight="1" x14ac:dyDescent="0.2">
      <c r="A77" s="8" t="s">
        <v>53</v>
      </c>
      <c r="B77" s="2">
        <v>0</v>
      </c>
      <c r="C77" s="2">
        <v>0</v>
      </c>
      <c r="D77" s="2">
        <v>0</v>
      </c>
      <c r="E77" s="1">
        <f>SUM(B77+C77+D77)</f>
        <v>0</v>
      </c>
      <c r="F77" s="2">
        <v>0</v>
      </c>
      <c r="G77" s="2">
        <v>0</v>
      </c>
      <c r="H77" s="2">
        <v>0</v>
      </c>
      <c r="I77" s="23">
        <f>SUM(F77+G77+H77)</f>
        <v>0</v>
      </c>
    </row>
    <row r="78" spans="1:9" ht="12.75" customHeight="1" x14ac:dyDescent="0.2">
      <c r="A78" s="8" t="s">
        <v>162</v>
      </c>
      <c r="B78" s="2"/>
      <c r="C78" s="2"/>
      <c r="D78" s="2"/>
      <c r="E78" s="1"/>
      <c r="F78" s="2"/>
      <c r="G78" s="2"/>
      <c r="H78" s="2"/>
      <c r="I78" s="23"/>
    </row>
    <row r="79" spans="1:9" ht="12.95" customHeight="1" x14ac:dyDescent="0.2">
      <c r="A79" s="8" t="s">
        <v>54</v>
      </c>
      <c r="B79" s="21">
        <f>SUM(B80+B81+B82+B85)</f>
        <v>22026.966718800002</v>
      </c>
      <c r="C79" s="21">
        <f>SUM(C80+C81+C82+C85)</f>
        <v>-3027.7668804499999</v>
      </c>
      <c r="D79" s="21">
        <f>SUM(D80+D81+D82+D85)</f>
        <v>0</v>
      </c>
      <c r="E79" s="21">
        <f t="shared" ref="E79:I79" si="44">SUM(E80+E81+E82+E85)</f>
        <v>18999.199838350003</v>
      </c>
      <c r="F79" s="21">
        <f>SUM(F80+F81+F82+F85)</f>
        <v>20958.211750840004</v>
      </c>
      <c r="G79" s="21">
        <f t="shared" ref="G79:H79" si="45">SUM(G80+G81+G82+G85)</f>
        <v>230.63343259999999</v>
      </c>
      <c r="H79" s="21">
        <f t="shared" si="45"/>
        <v>0</v>
      </c>
      <c r="I79" s="22">
        <f t="shared" si="44"/>
        <v>21188.84518344</v>
      </c>
    </row>
    <row r="80" spans="1:9" ht="12.75" customHeight="1" x14ac:dyDescent="0.2">
      <c r="A80" s="9" t="s">
        <v>55</v>
      </c>
      <c r="B80" s="2">
        <v>0</v>
      </c>
      <c r="C80" s="2">
        <v>0</v>
      </c>
      <c r="D80" s="2">
        <v>0</v>
      </c>
      <c r="E80" s="1">
        <f>SUM(B80+C80+D80)</f>
        <v>0</v>
      </c>
      <c r="F80" s="2">
        <v>0</v>
      </c>
      <c r="G80" s="2">
        <v>0</v>
      </c>
      <c r="H80" s="2">
        <v>0</v>
      </c>
      <c r="I80" s="23">
        <f>SUM(F80+G80+H80)</f>
        <v>0</v>
      </c>
    </row>
    <row r="81" spans="1:9" ht="12.75" customHeight="1" x14ac:dyDescent="0.2">
      <c r="A81" s="9" t="s">
        <v>56</v>
      </c>
      <c r="B81" s="1">
        <v>21.620378980000002</v>
      </c>
      <c r="C81" s="1">
        <v>-0.60520375000000004</v>
      </c>
      <c r="D81" s="1">
        <v>0</v>
      </c>
      <c r="E81" s="1">
        <f>SUM(B81+C81+D81)</f>
        <v>21.015175230000001</v>
      </c>
      <c r="F81" s="1">
        <v>9.3470895200000008</v>
      </c>
      <c r="G81" s="1">
        <v>1.5356218100000001</v>
      </c>
      <c r="H81" s="1">
        <v>0</v>
      </c>
      <c r="I81" s="23">
        <f>SUM(F81+G81+H81)</f>
        <v>10.882711330000001</v>
      </c>
    </row>
    <row r="82" spans="1:9" ht="12.75" customHeight="1" x14ac:dyDescent="0.2">
      <c r="A82" s="8" t="s">
        <v>57</v>
      </c>
      <c r="B82" s="1">
        <f>SUM(B83+B84)</f>
        <v>12794.787893750006</v>
      </c>
      <c r="C82" s="1">
        <f>SUM(C83+C84)</f>
        <v>-2663.2666283799999</v>
      </c>
      <c r="D82" s="1">
        <f>SUM(D83+D84)</f>
        <v>0</v>
      </c>
      <c r="E82" s="1">
        <f t="shared" ref="E82:I82" si="46">SUM(E83+E84)</f>
        <v>10131.521265370007</v>
      </c>
      <c r="F82" s="1">
        <f>SUM(F83+F84)</f>
        <v>11588.437159560008</v>
      </c>
      <c r="G82" s="1">
        <f t="shared" ref="G82:H82" si="47">SUM(G83+G84)</f>
        <v>-417.11957652999996</v>
      </c>
      <c r="H82" s="1">
        <f t="shared" si="47"/>
        <v>0</v>
      </c>
      <c r="I82" s="23">
        <f t="shared" si="46"/>
        <v>11171.317583030006</v>
      </c>
    </row>
    <row r="83" spans="1:9" ht="12.6" customHeight="1" x14ac:dyDescent="0.2">
      <c r="A83" s="9" t="s">
        <v>13</v>
      </c>
      <c r="B83" s="1">
        <v>8583.9255703500039</v>
      </c>
      <c r="C83" s="1">
        <v>-1646.8630664499999</v>
      </c>
      <c r="D83" s="1">
        <v>0</v>
      </c>
      <c r="E83" s="1">
        <f>SUM(B83+C83+D83)</f>
        <v>6937.0625039000042</v>
      </c>
      <c r="F83" s="1">
        <v>8824.6379345100049</v>
      </c>
      <c r="G83" s="1">
        <v>-685.00913051999999</v>
      </c>
      <c r="H83" s="1">
        <v>0</v>
      </c>
      <c r="I83" s="23">
        <f>SUM(F83+G83+H83)</f>
        <v>8139.6288039900046</v>
      </c>
    </row>
    <row r="84" spans="1:9" ht="12.6" customHeight="1" x14ac:dyDescent="0.2">
      <c r="A84" s="9" t="s">
        <v>58</v>
      </c>
      <c r="B84" s="1">
        <v>4210.8623234000024</v>
      </c>
      <c r="C84" s="1">
        <v>-1016.40356193</v>
      </c>
      <c r="D84" s="1">
        <v>0</v>
      </c>
      <c r="E84" s="1">
        <f>SUM(B84+C84+D84)</f>
        <v>3194.4587614700022</v>
      </c>
      <c r="F84" s="1">
        <v>2763.7992250500024</v>
      </c>
      <c r="G84" s="1">
        <v>267.88955399000002</v>
      </c>
      <c r="H84" s="1">
        <v>0</v>
      </c>
      <c r="I84" s="23">
        <f>SUM(F84+G84+H84)</f>
        <v>3031.6887790400024</v>
      </c>
    </row>
    <row r="85" spans="1:9" ht="12.75" customHeight="1" x14ac:dyDescent="0.2">
      <c r="A85" s="8" t="s">
        <v>59</v>
      </c>
      <c r="B85" s="1">
        <v>9210.5584460699974</v>
      </c>
      <c r="C85" s="1">
        <v>-363.89504832</v>
      </c>
      <c r="D85" s="1">
        <v>0</v>
      </c>
      <c r="E85" s="1">
        <f>SUM(B85+C85+D85)</f>
        <v>8846.6633977499969</v>
      </c>
      <c r="F85" s="1">
        <v>9360.4275017599957</v>
      </c>
      <c r="G85" s="1">
        <v>646.21738731999994</v>
      </c>
      <c r="H85" s="1">
        <v>0</v>
      </c>
      <c r="I85" s="23">
        <f>SUM(F85+G85+H85)</f>
        <v>10006.644889079995</v>
      </c>
    </row>
    <row r="86" spans="1:9" ht="12.95" customHeight="1" x14ac:dyDescent="0.2">
      <c r="A86" s="8" t="s">
        <v>151</v>
      </c>
      <c r="B86" s="21">
        <f>SUM(B87+B90+B93+B98)</f>
        <v>2454.9718054000004</v>
      </c>
      <c r="C86" s="21">
        <f>SUM(C87+C90+C93+C98)</f>
        <v>20.501220599999996</v>
      </c>
      <c r="D86" s="21">
        <f>SUM(D87+D90+D93+D98)</f>
        <v>0</v>
      </c>
      <c r="E86" s="21">
        <f t="shared" ref="E86:I86" si="48">SUM(E87+E90+E93+E98)</f>
        <v>2475.4730260000006</v>
      </c>
      <c r="F86" s="21">
        <f>SUM(F87+F90+F93+F98)</f>
        <v>2395.9142745700001</v>
      </c>
      <c r="G86" s="21">
        <f t="shared" ref="G86:H86" si="49">SUM(G87+G90+G93+G98)</f>
        <v>221.23085596000001</v>
      </c>
      <c r="H86" s="21">
        <f t="shared" si="49"/>
        <v>0</v>
      </c>
      <c r="I86" s="22">
        <f t="shared" si="48"/>
        <v>2617.1451305300006</v>
      </c>
    </row>
    <row r="87" spans="1:9" ht="12.75" customHeight="1" x14ac:dyDescent="0.2">
      <c r="A87" s="8" t="s">
        <v>60</v>
      </c>
      <c r="B87" s="1">
        <f>SUM(B88+B89)</f>
        <v>0</v>
      </c>
      <c r="C87" s="1">
        <f>SUM(C88+C89)</f>
        <v>0</v>
      </c>
      <c r="D87" s="1">
        <f>SUM(D88+D89)</f>
        <v>0</v>
      </c>
      <c r="E87" s="1">
        <f t="shared" ref="E87:I87" si="50">SUM(E88+E89)</f>
        <v>0</v>
      </c>
      <c r="F87" s="1">
        <f>SUM(F88+F89)</f>
        <v>0</v>
      </c>
      <c r="G87" s="1">
        <f t="shared" ref="G87:H87" si="51">SUM(G88+G89)</f>
        <v>0</v>
      </c>
      <c r="H87" s="1">
        <f t="shared" si="51"/>
        <v>0</v>
      </c>
      <c r="I87" s="23">
        <f t="shared" si="50"/>
        <v>0</v>
      </c>
    </row>
    <row r="88" spans="1:9" ht="12.6" customHeight="1" x14ac:dyDescent="0.2">
      <c r="A88" s="9" t="s">
        <v>39</v>
      </c>
      <c r="B88" s="2">
        <v>0</v>
      </c>
      <c r="C88" s="2">
        <v>0</v>
      </c>
      <c r="D88" s="2">
        <v>0</v>
      </c>
      <c r="E88" s="1">
        <f>SUM(B88+C88+D88)</f>
        <v>0</v>
      </c>
      <c r="F88" s="2">
        <v>0</v>
      </c>
      <c r="G88" s="2">
        <v>0</v>
      </c>
      <c r="H88" s="2">
        <v>0</v>
      </c>
      <c r="I88" s="23">
        <f>SUM(F88+G88+H88)</f>
        <v>0</v>
      </c>
    </row>
    <row r="89" spans="1:9" ht="12.6" customHeight="1" x14ac:dyDescent="0.2">
      <c r="A89" s="9" t="s">
        <v>44</v>
      </c>
      <c r="B89" s="1">
        <v>0</v>
      </c>
      <c r="C89" s="1">
        <v>0</v>
      </c>
      <c r="D89" s="1">
        <v>0</v>
      </c>
      <c r="E89" s="1">
        <f>SUM(B89+C89+D89)</f>
        <v>0</v>
      </c>
      <c r="F89" s="1">
        <v>0</v>
      </c>
      <c r="G89" s="1">
        <v>0</v>
      </c>
      <c r="H89" s="1">
        <v>0</v>
      </c>
      <c r="I89" s="23">
        <f>SUM(F89+G89+H89)</f>
        <v>0</v>
      </c>
    </row>
    <row r="90" spans="1:9" ht="12.75" customHeight="1" x14ac:dyDescent="0.2">
      <c r="A90" s="8" t="s">
        <v>61</v>
      </c>
      <c r="B90" s="1">
        <f>SUM(B91+B92)</f>
        <v>93.570274779999991</v>
      </c>
      <c r="C90" s="1">
        <f>SUM(C91+C92)</f>
        <v>-1.4593211500000001</v>
      </c>
      <c r="D90" s="1">
        <f>SUM(D91+D92)</f>
        <v>0</v>
      </c>
      <c r="E90" s="1">
        <f t="shared" ref="E90:I90" si="52">SUM(E91+E92)</f>
        <v>92.110953629999983</v>
      </c>
      <c r="F90" s="1">
        <f>SUM(F91+F92)</f>
        <v>96.604335079999998</v>
      </c>
      <c r="G90" s="1">
        <f t="shared" ref="G90:H90" si="53">SUM(G91+G92)</f>
        <v>6.7790720499999999</v>
      </c>
      <c r="H90" s="1">
        <f t="shared" si="53"/>
        <v>0</v>
      </c>
      <c r="I90" s="23">
        <f t="shared" si="52"/>
        <v>103.38340712999999</v>
      </c>
    </row>
    <row r="91" spans="1:9" ht="12.6" customHeight="1" x14ac:dyDescent="0.2">
      <c r="A91" s="9" t="s">
        <v>39</v>
      </c>
      <c r="B91" s="1">
        <v>73.8</v>
      </c>
      <c r="C91" s="1">
        <v>0</v>
      </c>
      <c r="D91" s="1">
        <v>0</v>
      </c>
      <c r="E91" s="1">
        <f>SUM(B91+C91+D91)</f>
        <v>73.8</v>
      </c>
      <c r="F91" s="1">
        <v>73.8</v>
      </c>
      <c r="G91" s="1">
        <v>0</v>
      </c>
      <c r="H91" s="1">
        <v>0</v>
      </c>
      <c r="I91" s="23">
        <f>SUM(F91+G91+H91)</f>
        <v>73.8</v>
      </c>
    </row>
    <row r="92" spans="1:9" ht="12.6" customHeight="1" x14ac:dyDescent="0.2">
      <c r="A92" s="9" t="s">
        <v>44</v>
      </c>
      <c r="B92" s="1">
        <v>19.770274779999994</v>
      </c>
      <c r="C92" s="1">
        <v>-1.4593211500000001</v>
      </c>
      <c r="D92" s="1">
        <v>0</v>
      </c>
      <c r="E92" s="1">
        <f>SUM(B92+C92+D92)</f>
        <v>18.310953629999993</v>
      </c>
      <c r="F92" s="1">
        <v>22.804335079999994</v>
      </c>
      <c r="G92" s="1">
        <v>6.7790720499999999</v>
      </c>
      <c r="H92" s="1">
        <v>0</v>
      </c>
      <c r="I92" s="23">
        <f>SUM(F92+G92+H92)</f>
        <v>29.583407129999994</v>
      </c>
    </row>
    <row r="93" spans="1:9" ht="12.75" customHeight="1" x14ac:dyDescent="0.2">
      <c r="A93" s="9" t="s">
        <v>62</v>
      </c>
      <c r="B93" s="1">
        <f>SUM(B94+B95)</f>
        <v>541.22501249000038</v>
      </c>
      <c r="C93" s="1">
        <f>SUM(C94+C95)</f>
        <v>95.628917299999998</v>
      </c>
      <c r="D93" s="1">
        <f>SUM(D94+D95)</f>
        <v>0</v>
      </c>
      <c r="E93" s="1">
        <f t="shared" ref="E93:I93" si="54">SUM(E94+E95)</f>
        <v>636.85392979000039</v>
      </c>
      <c r="F93" s="1">
        <f>SUM(F94+F95)</f>
        <v>537.04862516000037</v>
      </c>
      <c r="G93" s="1">
        <f t="shared" ref="G93:H93" si="55">SUM(G94+G95)</f>
        <v>208.57752446000001</v>
      </c>
      <c r="H93" s="1">
        <f t="shared" si="55"/>
        <v>0</v>
      </c>
      <c r="I93" s="23">
        <f t="shared" si="54"/>
        <v>745.62614962000043</v>
      </c>
    </row>
    <row r="94" spans="1:9" ht="12.6" customHeight="1" x14ac:dyDescent="0.2">
      <c r="A94" s="9" t="s">
        <v>39</v>
      </c>
      <c r="B94" s="2">
        <v>0</v>
      </c>
      <c r="C94" s="2">
        <v>0</v>
      </c>
      <c r="D94" s="2">
        <v>0</v>
      </c>
      <c r="E94" s="1">
        <f>SUM(B94+C94+D94)</f>
        <v>0</v>
      </c>
      <c r="F94" s="2">
        <v>0</v>
      </c>
      <c r="G94" s="2">
        <v>0</v>
      </c>
      <c r="H94" s="2">
        <v>0</v>
      </c>
      <c r="I94" s="23">
        <f>SUM(F94+G94+H94)</f>
        <v>0</v>
      </c>
    </row>
    <row r="95" spans="1:9" ht="12.6" customHeight="1" x14ac:dyDescent="0.2">
      <c r="A95" s="8" t="s">
        <v>44</v>
      </c>
      <c r="B95" s="1">
        <f>SUM(B96+B97)</f>
        <v>541.22501249000038</v>
      </c>
      <c r="C95" s="1">
        <f>SUM(C96+C97)</f>
        <v>95.628917299999998</v>
      </c>
      <c r="D95" s="1">
        <f>SUM(D96+D97)</f>
        <v>0</v>
      </c>
      <c r="E95" s="1">
        <f t="shared" ref="E95:I95" si="56">SUM(E96+E97)</f>
        <v>636.85392979000039</v>
      </c>
      <c r="F95" s="1">
        <f>SUM(F96+F97)</f>
        <v>537.04862516000037</v>
      </c>
      <c r="G95" s="1">
        <f t="shared" ref="G95:H95" si="57">SUM(G96+G97)</f>
        <v>208.57752446000001</v>
      </c>
      <c r="H95" s="1">
        <f t="shared" si="57"/>
        <v>0</v>
      </c>
      <c r="I95" s="23">
        <f t="shared" si="56"/>
        <v>745.62614962000043</v>
      </c>
    </row>
    <row r="96" spans="1:9" ht="13.15" customHeight="1" x14ac:dyDescent="0.2">
      <c r="A96" s="9" t="s">
        <v>63</v>
      </c>
      <c r="B96" s="1">
        <v>481.13440831000037</v>
      </c>
      <c r="C96" s="1">
        <v>-13.32710894</v>
      </c>
      <c r="D96" s="1">
        <v>0</v>
      </c>
      <c r="E96" s="1">
        <f>SUM(B96+C96+D96)</f>
        <v>467.80729937000035</v>
      </c>
      <c r="F96" s="1">
        <v>500.30516964000037</v>
      </c>
      <c r="G96" s="1">
        <v>202.02315461000001</v>
      </c>
      <c r="H96" s="1">
        <v>0</v>
      </c>
      <c r="I96" s="23">
        <f>SUM(F96+G96+H96)</f>
        <v>702.32832425000038</v>
      </c>
    </row>
    <row r="97" spans="1:9" ht="13.15" customHeight="1" x14ac:dyDescent="0.2">
      <c r="A97" s="9" t="s">
        <v>64</v>
      </c>
      <c r="B97" s="1">
        <v>60.09060418</v>
      </c>
      <c r="C97" s="1">
        <v>108.95602624</v>
      </c>
      <c r="D97" s="1">
        <v>0</v>
      </c>
      <c r="E97" s="1">
        <f>SUM(B97+C97+D97)</f>
        <v>169.04663041999999</v>
      </c>
      <c r="F97" s="1">
        <v>36.743455519999998</v>
      </c>
      <c r="G97" s="1">
        <v>6.5543698499999996</v>
      </c>
      <c r="H97" s="1">
        <v>0</v>
      </c>
      <c r="I97" s="23">
        <f>SUM(F97+G97+H97)</f>
        <v>43.297825369999998</v>
      </c>
    </row>
    <row r="98" spans="1:9" ht="12.75" customHeight="1" x14ac:dyDescent="0.2">
      <c r="A98" s="9" t="s">
        <v>65</v>
      </c>
      <c r="B98" s="1">
        <f>SUM(B99+B100)</f>
        <v>1820.1765181300002</v>
      </c>
      <c r="C98" s="1">
        <f>SUM(C99+C100)</f>
        <v>-73.668375550000007</v>
      </c>
      <c r="D98" s="1">
        <f>SUM(D99+D100)</f>
        <v>0</v>
      </c>
      <c r="E98" s="1">
        <f t="shared" ref="E98:I98" si="58">SUM(E99+E100)</f>
        <v>1746.5081425800001</v>
      </c>
      <c r="F98" s="1">
        <f>SUM(F99+F100)</f>
        <v>1762.26131433</v>
      </c>
      <c r="G98" s="1">
        <f t="shared" ref="G98:H98" si="59">SUM(G99+G100)</f>
        <v>5.8742594499999994</v>
      </c>
      <c r="H98" s="1">
        <f t="shared" si="59"/>
        <v>0</v>
      </c>
      <c r="I98" s="23">
        <f t="shared" si="58"/>
        <v>1768.1355737800002</v>
      </c>
    </row>
    <row r="99" spans="1:9" ht="12.6" customHeight="1" x14ac:dyDescent="0.2">
      <c r="A99" s="9" t="s">
        <v>39</v>
      </c>
      <c r="B99" s="2">
        <v>0</v>
      </c>
      <c r="C99" s="2">
        <v>0</v>
      </c>
      <c r="D99" s="2">
        <v>0</v>
      </c>
      <c r="E99" s="1">
        <f>SUM(B99+C99+D99)</f>
        <v>0</v>
      </c>
      <c r="F99" s="2">
        <v>0</v>
      </c>
      <c r="G99" s="2">
        <v>0</v>
      </c>
      <c r="H99" s="2">
        <v>0</v>
      </c>
      <c r="I99" s="23">
        <f>SUM(F99+G99+H99)</f>
        <v>0</v>
      </c>
    </row>
    <row r="100" spans="1:9" ht="12.6" customHeight="1" x14ac:dyDescent="0.2">
      <c r="A100" s="9" t="s">
        <v>44</v>
      </c>
      <c r="B100" s="1">
        <f>SUM(B101+B102+B103+B104+B105)</f>
        <v>1820.1765181300002</v>
      </c>
      <c r="C100" s="1">
        <f>SUM(C101+C102+C103+C104+C105)</f>
        <v>-73.668375550000007</v>
      </c>
      <c r="D100" s="1">
        <f>SUM(D101+D102+D103+D104+D105)</f>
        <v>0</v>
      </c>
      <c r="E100" s="1">
        <f t="shared" ref="E100:I100" si="60">SUM(E101+E102+E103+E104+E105)</f>
        <v>1746.5081425800001</v>
      </c>
      <c r="F100" s="1">
        <f>SUM(F101+F102+F103+F104+F105)</f>
        <v>1762.26131433</v>
      </c>
      <c r="G100" s="1">
        <f t="shared" ref="G100:H100" si="61">SUM(G101+G102+G103+G104+G105)</f>
        <v>5.8742594499999994</v>
      </c>
      <c r="H100" s="1">
        <f t="shared" si="61"/>
        <v>0</v>
      </c>
      <c r="I100" s="23">
        <f t="shared" si="60"/>
        <v>1768.1355737800002</v>
      </c>
    </row>
    <row r="101" spans="1:9" ht="13.15" customHeight="1" x14ac:dyDescent="0.2">
      <c r="A101" s="9" t="s">
        <v>66</v>
      </c>
      <c r="B101" s="2">
        <v>0</v>
      </c>
      <c r="C101" s="2">
        <v>0</v>
      </c>
      <c r="D101" s="2">
        <v>0</v>
      </c>
      <c r="E101" s="1">
        <f>SUM(B101+C101+D101)</f>
        <v>0</v>
      </c>
      <c r="F101" s="2">
        <v>0</v>
      </c>
      <c r="G101" s="2">
        <v>0</v>
      </c>
      <c r="H101" s="2">
        <v>0</v>
      </c>
      <c r="I101" s="23">
        <f>SUM(F101+G101+H101)</f>
        <v>0</v>
      </c>
    </row>
    <row r="102" spans="1:9" ht="13.15" customHeight="1" x14ac:dyDescent="0.2">
      <c r="A102" s="9" t="s">
        <v>67</v>
      </c>
      <c r="B102" s="1">
        <v>1484.16826793</v>
      </c>
      <c r="C102" s="1">
        <v>2.8570239200000001</v>
      </c>
      <c r="D102" s="1">
        <v>0</v>
      </c>
      <c r="E102" s="1">
        <f>SUM(B102+C102+D102)</f>
        <v>1487.02529185</v>
      </c>
      <c r="F102" s="1">
        <v>1495.49510448</v>
      </c>
      <c r="G102" s="1">
        <v>2.69934874</v>
      </c>
      <c r="H102" s="1">
        <v>0</v>
      </c>
      <c r="I102" s="23">
        <f>SUM(F102+G102+H102)</f>
        <v>1498.19445322</v>
      </c>
    </row>
    <row r="103" spans="1:9" ht="13.15" customHeight="1" x14ac:dyDescent="0.2">
      <c r="A103" s="9" t="s">
        <v>68</v>
      </c>
      <c r="B103" s="2">
        <v>0</v>
      </c>
      <c r="C103" s="2">
        <v>0</v>
      </c>
      <c r="D103" s="2">
        <v>0</v>
      </c>
      <c r="E103" s="1">
        <f>SUM(B103+C103+D103)</f>
        <v>0</v>
      </c>
      <c r="F103" s="2">
        <v>0</v>
      </c>
      <c r="G103" s="2">
        <v>0</v>
      </c>
      <c r="H103" s="2">
        <v>0</v>
      </c>
      <c r="I103" s="23">
        <f>SUM(F103+G103+H103)</f>
        <v>0</v>
      </c>
    </row>
    <row r="104" spans="1:9" ht="13.15" customHeight="1" x14ac:dyDescent="0.2">
      <c r="A104" s="9" t="s">
        <v>69</v>
      </c>
      <c r="B104" s="1">
        <v>304.67682911000014</v>
      </c>
      <c r="C104" s="1">
        <v>-76.873215200000004</v>
      </c>
      <c r="D104" s="1">
        <v>0</v>
      </c>
      <c r="E104" s="1">
        <f>SUM(B104+C104+D104)</f>
        <v>227.80361391000014</v>
      </c>
      <c r="F104" s="1">
        <v>234.52878000000001</v>
      </c>
      <c r="G104" s="1">
        <v>3.0565085700000001</v>
      </c>
      <c r="H104" s="1">
        <v>0</v>
      </c>
      <c r="I104" s="23">
        <f>SUM(F104+G104+H104)</f>
        <v>237.58528857000002</v>
      </c>
    </row>
    <row r="105" spans="1:9" ht="13.15" customHeight="1" x14ac:dyDescent="0.2">
      <c r="A105" s="9" t="s">
        <v>70</v>
      </c>
      <c r="B105" s="1">
        <v>31.331421089999971</v>
      </c>
      <c r="C105" s="1">
        <v>0.34781572999999999</v>
      </c>
      <c r="D105" s="1">
        <v>0</v>
      </c>
      <c r="E105" s="1">
        <f>SUM(B105+C105+D105)</f>
        <v>31.679236819999971</v>
      </c>
      <c r="F105" s="1">
        <v>32.237429849999977</v>
      </c>
      <c r="G105" s="1">
        <v>0.11840213999999999</v>
      </c>
      <c r="H105" s="1">
        <v>0</v>
      </c>
      <c r="I105" s="23">
        <f>SUM(F105+G105+H105)</f>
        <v>32.355831989999977</v>
      </c>
    </row>
    <row r="106" spans="1:9" ht="12.95" customHeight="1" x14ac:dyDescent="0.2">
      <c r="A106" s="8" t="s">
        <v>71</v>
      </c>
      <c r="B106" s="21">
        <f>SUM(B107+B108+B109+B110+B119)</f>
        <v>6756.6838765600005</v>
      </c>
      <c r="C106" s="21">
        <f>SUM(C107+C108+C109+C110+C119)</f>
        <v>1202.5337551799998</v>
      </c>
      <c r="D106" s="21">
        <f>SUM(D107+D108+D109+D110+D119)</f>
        <v>-8.0502606799999992</v>
      </c>
      <c r="E106" s="21">
        <f t="shared" ref="E106:I106" si="62">SUM(E107+E108+E109+E110+E119)</f>
        <v>7951.1673710600007</v>
      </c>
      <c r="F106" s="21">
        <f>SUM(F107+F108+F109+F110+F119)</f>
        <v>6855.5032458140004</v>
      </c>
      <c r="G106" s="21">
        <f t="shared" ref="G106:H106" si="63">SUM(G107+G108+G109+G110+G119)</f>
        <v>-1696.90697798</v>
      </c>
      <c r="H106" s="21">
        <f t="shared" si="63"/>
        <v>10.84008732</v>
      </c>
      <c r="I106" s="22">
        <f t="shared" si="62"/>
        <v>5169.436355154</v>
      </c>
    </row>
    <row r="107" spans="1:9" ht="12.75" customHeight="1" x14ac:dyDescent="0.2">
      <c r="A107" s="9" t="s">
        <v>72</v>
      </c>
      <c r="B107" s="2">
        <v>0</v>
      </c>
      <c r="C107" s="2">
        <v>0</v>
      </c>
      <c r="D107" s="2">
        <v>0</v>
      </c>
      <c r="E107" s="1">
        <f>SUM(B107+C107+D107)</f>
        <v>0</v>
      </c>
      <c r="F107" s="2">
        <v>0</v>
      </c>
      <c r="G107" s="2">
        <v>0</v>
      </c>
      <c r="H107" s="2">
        <v>0</v>
      </c>
      <c r="I107" s="23">
        <f>SUM(F107+G107+H107)</f>
        <v>0</v>
      </c>
    </row>
    <row r="108" spans="1:9" ht="12.75" customHeight="1" x14ac:dyDescent="0.2">
      <c r="A108" s="9" t="s">
        <v>73</v>
      </c>
      <c r="B108" s="1">
        <v>539.98488328000008</v>
      </c>
      <c r="C108" s="1">
        <v>-6.4764316900000001</v>
      </c>
      <c r="D108" s="1">
        <v>-7.0915602499999997</v>
      </c>
      <c r="E108" s="1">
        <f>SUM(B108+C108+D108)</f>
        <v>526.41689134000001</v>
      </c>
      <c r="F108" s="1">
        <v>504.41428223400004</v>
      </c>
      <c r="G108" s="1">
        <v>-2.7086785199999999</v>
      </c>
      <c r="H108" s="1">
        <v>9.5032388799999996</v>
      </c>
      <c r="I108" s="23">
        <f>SUM(F108+G108+H108)</f>
        <v>511.20884259400009</v>
      </c>
    </row>
    <row r="109" spans="1:9" ht="12.75" customHeight="1" x14ac:dyDescent="0.2">
      <c r="A109" s="9" t="s">
        <v>74</v>
      </c>
      <c r="B109" s="1">
        <v>72.999977580000007</v>
      </c>
      <c r="C109" s="1">
        <v>0</v>
      </c>
      <c r="D109" s="1">
        <v>-0.95870043000000005</v>
      </c>
      <c r="E109" s="1">
        <f>SUM(B109+C109+D109)</f>
        <v>72.041277150000013</v>
      </c>
      <c r="F109" s="1">
        <v>70.957434210000002</v>
      </c>
      <c r="G109" s="1">
        <v>0</v>
      </c>
      <c r="H109" s="1">
        <v>1.33684844</v>
      </c>
      <c r="I109" s="23">
        <f>SUM(F109+G109+H109)</f>
        <v>72.29428265</v>
      </c>
    </row>
    <row r="110" spans="1:9" ht="12.75" customHeight="1" x14ac:dyDescent="0.2">
      <c r="A110" s="8" t="s">
        <v>75</v>
      </c>
      <c r="B110" s="1">
        <f>SUM(B111+B114)</f>
        <v>6143.6990157</v>
      </c>
      <c r="C110" s="1">
        <f>SUM(C111+C114)</f>
        <v>1209.0101868699999</v>
      </c>
      <c r="D110" s="1">
        <f>SUM(D111+D114)</f>
        <v>0</v>
      </c>
      <c r="E110" s="1">
        <f t="shared" ref="E110:I110" si="64">SUM(E111+E114)</f>
        <v>7352.7092025700003</v>
      </c>
      <c r="F110" s="1">
        <f>SUM(F111+F114)</f>
        <v>6280.13152937</v>
      </c>
      <c r="G110" s="1">
        <f t="shared" ref="G110:H110" si="65">SUM(G111+G114)</f>
        <v>-1694.19829946</v>
      </c>
      <c r="H110" s="1">
        <f t="shared" si="65"/>
        <v>0</v>
      </c>
      <c r="I110" s="23">
        <f t="shared" si="64"/>
        <v>4585.9332299099997</v>
      </c>
    </row>
    <row r="111" spans="1:9" ht="12.95" customHeight="1" x14ac:dyDescent="0.2">
      <c r="A111" s="8" t="s">
        <v>76</v>
      </c>
      <c r="B111" s="1">
        <f>SUM(B112+B113)</f>
        <v>3717.8460663800006</v>
      </c>
      <c r="C111" s="1">
        <f>SUM(C112+C113)</f>
        <v>497.90595072999997</v>
      </c>
      <c r="D111" s="1">
        <f>SUM(D112+D113)</f>
        <v>0</v>
      </c>
      <c r="E111" s="1">
        <f t="shared" ref="E111:I111" si="66">SUM(E112+E113)</f>
        <v>4215.7520171100005</v>
      </c>
      <c r="F111" s="1">
        <f>SUM(F112+F113)</f>
        <v>4013.2188793900004</v>
      </c>
      <c r="G111" s="1">
        <f t="shared" ref="G111:H111" si="67">SUM(G112+G113)</f>
        <v>-1074.6576244600001</v>
      </c>
      <c r="H111" s="1">
        <f t="shared" si="67"/>
        <v>0</v>
      </c>
      <c r="I111" s="23">
        <f t="shared" si="66"/>
        <v>2938.5612549300004</v>
      </c>
    </row>
    <row r="112" spans="1:9" ht="12.75" customHeight="1" x14ac:dyDescent="0.2">
      <c r="A112" s="9" t="s">
        <v>77</v>
      </c>
      <c r="B112" s="2">
        <v>0</v>
      </c>
      <c r="C112" s="2">
        <v>0</v>
      </c>
      <c r="D112" s="2">
        <v>0</v>
      </c>
      <c r="E112" s="1">
        <f>SUM(B112+C112+D112)</f>
        <v>0</v>
      </c>
      <c r="F112" s="2">
        <v>0</v>
      </c>
      <c r="G112" s="2">
        <v>0</v>
      </c>
      <c r="H112" s="2">
        <v>0</v>
      </c>
      <c r="I112" s="23">
        <f>SUM(F112+G112+H112)</f>
        <v>0</v>
      </c>
    </row>
    <row r="113" spans="1:9" ht="12.75" customHeight="1" x14ac:dyDescent="0.2">
      <c r="A113" s="9" t="s">
        <v>78</v>
      </c>
      <c r="B113" s="1">
        <v>3717.8460663800006</v>
      </c>
      <c r="C113" s="1">
        <v>497.90595072999997</v>
      </c>
      <c r="D113" s="1">
        <v>0</v>
      </c>
      <c r="E113" s="1">
        <f>SUM(B113+C113+D113)</f>
        <v>4215.7520171100005</v>
      </c>
      <c r="F113" s="1">
        <v>4013.2188793900004</v>
      </c>
      <c r="G113" s="1">
        <v>-1074.6576244600001</v>
      </c>
      <c r="H113" s="1">
        <v>0</v>
      </c>
      <c r="I113" s="23">
        <f>SUM(F113+G113+H113)</f>
        <v>2938.5612549300004</v>
      </c>
    </row>
    <row r="114" spans="1:9" ht="12.95" customHeight="1" x14ac:dyDescent="0.2">
      <c r="A114" s="8" t="s">
        <v>79</v>
      </c>
      <c r="B114" s="1">
        <f>SUM(B115+B116+B117+B118)</f>
        <v>2425.8529493199999</v>
      </c>
      <c r="C114" s="1">
        <f>SUM(C115+C116+C117+C118)</f>
        <v>711.10423614000001</v>
      </c>
      <c r="D114" s="1">
        <f>SUM(D115+D116+D117+D118)</f>
        <v>0</v>
      </c>
      <c r="E114" s="1">
        <f t="shared" ref="E114:I114" si="68">SUM(E115+E116+E117+E118)</f>
        <v>3136.9571854599999</v>
      </c>
      <c r="F114" s="1">
        <f>SUM(F115+F116+F117+F118)</f>
        <v>2266.9126499799995</v>
      </c>
      <c r="G114" s="1">
        <f t="shared" ref="G114:H114" si="69">SUM(G115+G116+G117+G118)</f>
        <v>-619.54067499999996</v>
      </c>
      <c r="H114" s="1">
        <f t="shared" si="69"/>
        <v>0</v>
      </c>
      <c r="I114" s="23">
        <f t="shared" si="68"/>
        <v>1647.3719749799995</v>
      </c>
    </row>
    <row r="115" spans="1:9" ht="12.75" customHeight="1" x14ac:dyDescent="0.2">
      <c r="A115" s="9" t="s">
        <v>80</v>
      </c>
      <c r="B115" s="2">
        <v>0</v>
      </c>
      <c r="C115" s="2">
        <v>0</v>
      </c>
      <c r="D115" s="2">
        <v>0</v>
      </c>
      <c r="E115" s="1">
        <f>SUM(B115+C115+D115)</f>
        <v>0</v>
      </c>
      <c r="F115" s="2">
        <v>0</v>
      </c>
      <c r="G115" s="2">
        <v>0</v>
      </c>
      <c r="H115" s="2">
        <v>0</v>
      </c>
      <c r="I115" s="23">
        <f>SUM(F115+G115+H115)</f>
        <v>0</v>
      </c>
    </row>
    <row r="116" spans="1:9" ht="12.75" customHeight="1" x14ac:dyDescent="0.2">
      <c r="A116" s="9" t="s">
        <v>81</v>
      </c>
      <c r="B116" s="1">
        <v>2425.8529493199999</v>
      </c>
      <c r="C116" s="1">
        <v>711.10423614000001</v>
      </c>
      <c r="D116" s="1">
        <v>0</v>
      </c>
      <c r="E116" s="1">
        <f>SUM(B116+C116+D116)</f>
        <v>3136.9571854599999</v>
      </c>
      <c r="F116" s="1">
        <v>2266.9126499799995</v>
      </c>
      <c r="G116" s="1">
        <v>-619.54067499999996</v>
      </c>
      <c r="H116" s="1">
        <v>0</v>
      </c>
      <c r="I116" s="23">
        <f>SUM(F116+G116+H116)</f>
        <v>1647.3719749799995</v>
      </c>
    </row>
    <row r="117" spans="1:9" ht="12.75" customHeight="1" x14ac:dyDescent="0.2">
      <c r="A117" s="9" t="s">
        <v>82</v>
      </c>
      <c r="B117" s="2">
        <v>0</v>
      </c>
      <c r="C117" s="2">
        <v>0</v>
      </c>
      <c r="D117" s="2">
        <v>0</v>
      </c>
      <c r="E117" s="1">
        <f>SUM(B117+C117+D117)</f>
        <v>0</v>
      </c>
      <c r="F117" s="2">
        <v>0</v>
      </c>
      <c r="G117" s="2">
        <v>0</v>
      </c>
      <c r="H117" s="2">
        <v>0</v>
      </c>
      <c r="I117" s="23">
        <f>SUM(F117+G117+H117)</f>
        <v>0</v>
      </c>
    </row>
    <row r="118" spans="1:9" ht="12.75" customHeight="1" x14ac:dyDescent="0.2">
      <c r="A118" s="9" t="s">
        <v>83</v>
      </c>
      <c r="B118" s="2">
        <v>0</v>
      </c>
      <c r="C118" s="2">
        <v>0</v>
      </c>
      <c r="D118" s="2">
        <v>0</v>
      </c>
      <c r="E118" s="1">
        <f>SUM(B118+C118+D118)</f>
        <v>0</v>
      </c>
      <c r="F118" s="2">
        <v>0</v>
      </c>
      <c r="G118" s="2">
        <v>0</v>
      </c>
      <c r="H118" s="2">
        <v>0</v>
      </c>
      <c r="I118" s="23">
        <f>SUM(F118+G118+H118)</f>
        <v>0</v>
      </c>
    </row>
    <row r="119" spans="1:9" ht="12.75" customHeight="1" x14ac:dyDescent="0.2">
      <c r="A119" s="9" t="s">
        <v>84</v>
      </c>
      <c r="B119" s="2">
        <v>0</v>
      </c>
      <c r="C119" s="2">
        <v>0</v>
      </c>
      <c r="D119" s="2">
        <v>0</v>
      </c>
      <c r="E119" s="1">
        <f>SUM(B119+C119+D119)</f>
        <v>0</v>
      </c>
      <c r="F119" s="2">
        <v>0</v>
      </c>
      <c r="G119" s="2">
        <v>0</v>
      </c>
      <c r="H119" s="2">
        <v>0</v>
      </c>
      <c r="I119" s="23">
        <f>SUM(F119+G119+H119)</f>
        <v>0</v>
      </c>
    </row>
    <row r="120" spans="1:9" ht="14.1" customHeight="1" x14ac:dyDescent="0.2">
      <c r="A120" s="8" t="s">
        <v>85</v>
      </c>
      <c r="B120" s="21">
        <f t="shared" ref="B120:I120" si="70">SUM(B121+B137+B162)</f>
        <v>175744.87528749101</v>
      </c>
      <c r="C120" s="21">
        <f t="shared" si="70"/>
        <v>3570.5364363100002</v>
      </c>
      <c r="D120" s="21">
        <f t="shared" si="70"/>
        <v>-490.41222052199998</v>
      </c>
      <c r="E120" s="21">
        <f t="shared" si="70"/>
        <v>178824.99950327899</v>
      </c>
      <c r="F120" s="21">
        <f t="shared" si="70"/>
        <v>186365.31093129801</v>
      </c>
      <c r="G120" s="21">
        <f t="shared" si="70"/>
        <v>2348.0203015300003</v>
      </c>
      <c r="H120" s="21">
        <f t="shared" si="70"/>
        <v>-981.35020253000005</v>
      </c>
      <c r="I120" s="22">
        <f t="shared" si="70"/>
        <v>187731.98103029802</v>
      </c>
    </row>
    <row r="121" spans="1:9" ht="12.75" customHeight="1" x14ac:dyDescent="0.2">
      <c r="A121" s="8" t="s">
        <v>86</v>
      </c>
      <c r="B121" s="21">
        <f t="shared" ref="B121:I121" si="71">SUM(B122+B130)</f>
        <v>64768.926804489995</v>
      </c>
      <c r="C121" s="21">
        <f t="shared" si="71"/>
        <v>1082.9796045500002</v>
      </c>
      <c r="D121" s="21">
        <f t="shared" si="71"/>
        <v>0</v>
      </c>
      <c r="E121" s="21">
        <f t="shared" si="71"/>
        <v>65851.906409040006</v>
      </c>
      <c r="F121" s="21">
        <f t="shared" si="71"/>
        <v>67601.55876367999</v>
      </c>
      <c r="G121" s="21">
        <f t="shared" si="71"/>
        <v>526.02932413999997</v>
      </c>
      <c r="H121" s="21">
        <f t="shared" si="71"/>
        <v>0</v>
      </c>
      <c r="I121" s="22">
        <f t="shared" si="71"/>
        <v>68127.588087820011</v>
      </c>
    </row>
    <row r="122" spans="1:9" ht="12.95" customHeight="1" x14ac:dyDescent="0.2">
      <c r="A122" s="8" t="s">
        <v>87</v>
      </c>
      <c r="B122" s="21">
        <f>SUM(B123+B124)</f>
        <v>41950.342660539995</v>
      </c>
      <c r="C122" s="21">
        <f>SUM(C123+C124)</f>
        <v>513.07515993000004</v>
      </c>
      <c r="D122" s="21">
        <f>SUM(D123+D124)</f>
        <v>0</v>
      </c>
      <c r="E122" s="21">
        <f t="shared" ref="E122:I122" si="72">SUM(E123+E124)</f>
        <v>42463.417820469993</v>
      </c>
      <c r="F122" s="21">
        <f>SUM(F123+F124)</f>
        <v>43370.619139129994</v>
      </c>
      <c r="G122" s="21">
        <f t="shared" ref="G122:H122" si="73">SUM(G123+G124)</f>
        <v>361.66136799000003</v>
      </c>
      <c r="H122" s="21">
        <f t="shared" si="73"/>
        <v>0</v>
      </c>
      <c r="I122" s="22">
        <f t="shared" si="72"/>
        <v>43732.280507119998</v>
      </c>
    </row>
    <row r="123" spans="1:9" ht="12.75" customHeight="1" x14ac:dyDescent="0.2">
      <c r="A123" s="11" t="s">
        <v>88</v>
      </c>
      <c r="B123" s="2">
        <v>0</v>
      </c>
      <c r="C123" s="2">
        <v>0</v>
      </c>
      <c r="D123" s="2">
        <v>0</v>
      </c>
      <c r="E123" s="1">
        <f>SUM(B123+C123+D123)</f>
        <v>0</v>
      </c>
      <c r="F123" s="2">
        <v>0</v>
      </c>
      <c r="G123" s="2">
        <v>0</v>
      </c>
      <c r="H123" s="2">
        <v>0</v>
      </c>
      <c r="I123" s="23">
        <f>SUM(F123+G123+H123)</f>
        <v>0</v>
      </c>
    </row>
    <row r="124" spans="1:9" ht="12.75" customHeight="1" x14ac:dyDescent="0.2">
      <c r="A124" s="8" t="s">
        <v>89</v>
      </c>
      <c r="B124" s="1">
        <f>SUM(B125)</f>
        <v>41950.342660539995</v>
      </c>
      <c r="C124" s="1">
        <f>SUM(C125)</f>
        <v>513.07515993000004</v>
      </c>
      <c r="D124" s="1">
        <f>SUM(D125)</f>
        <v>0</v>
      </c>
      <c r="E124" s="1">
        <f t="shared" ref="E124:I124" si="74">SUM(E125)</f>
        <v>42463.417820469993</v>
      </c>
      <c r="F124" s="1">
        <f>SUM(F125)</f>
        <v>43370.619139129994</v>
      </c>
      <c r="G124" s="1">
        <f t="shared" ref="G124:H124" si="75">SUM(G125)</f>
        <v>361.66136799000003</v>
      </c>
      <c r="H124" s="1">
        <f t="shared" si="75"/>
        <v>0</v>
      </c>
      <c r="I124" s="23">
        <f t="shared" si="74"/>
        <v>43732.280507119998</v>
      </c>
    </row>
    <row r="125" spans="1:9" ht="12.6" customHeight="1" x14ac:dyDescent="0.2">
      <c r="A125" s="8" t="s">
        <v>90</v>
      </c>
      <c r="B125" s="1">
        <f>SUM(B126+B127+B128+B129)</f>
        <v>41950.342660539995</v>
      </c>
      <c r="C125" s="1">
        <f>SUM(C126+C127+C128+C129)</f>
        <v>513.07515993000004</v>
      </c>
      <c r="D125" s="1">
        <f>SUM(D126+D127+D128+D129)</f>
        <v>0</v>
      </c>
      <c r="E125" s="1">
        <f>SUM(E126+E127+E128+E129)</f>
        <v>42463.417820469993</v>
      </c>
      <c r="F125" s="1">
        <f>SUM(F126+F127+F128+F129)</f>
        <v>43370.619139129994</v>
      </c>
      <c r="G125" s="1">
        <f t="shared" ref="G125:H125" si="76">SUM(G126+G127+G128+G129)</f>
        <v>361.66136799000003</v>
      </c>
      <c r="H125" s="1">
        <f t="shared" si="76"/>
        <v>0</v>
      </c>
      <c r="I125" s="23">
        <f>SUM(I126+I127+I128+I129)</f>
        <v>43732.280507119998</v>
      </c>
    </row>
    <row r="126" spans="1:9" ht="12.6" customHeight="1" x14ac:dyDescent="0.2">
      <c r="A126" s="9" t="s">
        <v>63</v>
      </c>
      <c r="B126" s="1">
        <v>9214.7528272700019</v>
      </c>
      <c r="C126" s="1">
        <v>187.90454346000001</v>
      </c>
      <c r="D126" s="1">
        <v>0</v>
      </c>
      <c r="E126" s="1">
        <f>SUM(B126+C126+D126)</f>
        <v>9402.6573707300013</v>
      </c>
      <c r="F126" s="1">
        <v>9919.4336509700024</v>
      </c>
      <c r="G126" s="1">
        <v>317.74240645999998</v>
      </c>
      <c r="H126" s="1">
        <v>0</v>
      </c>
      <c r="I126" s="23">
        <f>SUM(F126+G126+H126)</f>
        <v>10237.176057430002</v>
      </c>
    </row>
    <row r="127" spans="1:9" ht="12.6" customHeight="1" x14ac:dyDescent="0.2">
      <c r="A127" s="9" t="s">
        <v>64</v>
      </c>
      <c r="B127" s="1">
        <v>3352.4582092499995</v>
      </c>
      <c r="C127" s="1">
        <v>191.95789780000001</v>
      </c>
      <c r="D127" s="1">
        <v>0</v>
      </c>
      <c r="E127" s="1">
        <f>SUM(B127+C127+D127)</f>
        <v>3544.4161070499995</v>
      </c>
      <c r="F127" s="1">
        <v>3328.7838897299998</v>
      </c>
      <c r="G127" s="1">
        <v>-86.264588000000003</v>
      </c>
      <c r="H127" s="1">
        <v>0</v>
      </c>
      <c r="I127" s="23">
        <f>SUM(F127+G127+H127)</f>
        <v>3242.5193017299998</v>
      </c>
    </row>
    <row r="128" spans="1:9" ht="12.6" customHeight="1" x14ac:dyDescent="0.2">
      <c r="A128" s="9" t="s">
        <v>69</v>
      </c>
      <c r="B128" s="1">
        <v>3218.7329385999997</v>
      </c>
      <c r="C128" s="1">
        <v>73.822920620000005</v>
      </c>
      <c r="D128" s="1">
        <v>0</v>
      </c>
      <c r="E128" s="1">
        <f>SUM(B128+C128+D128)</f>
        <v>3292.5558592199995</v>
      </c>
      <c r="F128" s="1">
        <v>3318.4414315999998</v>
      </c>
      <c r="G128" s="1">
        <v>37.621755229999998</v>
      </c>
      <c r="H128" s="1">
        <v>0</v>
      </c>
      <c r="I128" s="23">
        <f>SUM(F128+G128+H128)</f>
        <v>3356.0631868299997</v>
      </c>
    </row>
    <row r="129" spans="1:9" ht="12.6" customHeight="1" x14ac:dyDescent="0.2">
      <c r="A129" s="9" t="s">
        <v>91</v>
      </c>
      <c r="B129" s="1">
        <v>26164.398685419994</v>
      </c>
      <c r="C129" s="1">
        <v>59.389798049999996</v>
      </c>
      <c r="D129" s="1">
        <v>0</v>
      </c>
      <c r="E129" s="1">
        <f>SUM(B129+C129+D129)</f>
        <v>26223.788483469994</v>
      </c>
      <c r="F129" s="1">
        <v>26803.960166829995</v>
      </c>
      <c r="G129" s="1">
        <v>92.561794300000003</v>
      </c>
      <c r="H129" s="1">
        <v>0</v>
      </c>
      <c r="I129" s="23">
        <f>SUM(F129+G129+H129)</f>
        <v>26896.521961129994</v>
      </c>
    </row>
    <row r="130" spans="1:9" ht="12.95" customHeight="1" x14ac:dyDescent="0.2">
      <c r="A130" s="8" t="s">
        <v>92</v>
      </c>
      <c r="B130" s="21">
        <f t="shared" ref="B130:I130" si="77">SUM(B131+B134)</f>
        <v>22818.58414395</v>
      </c>
      <c r="C130" s="21">
        <f t="shared" si="77"/>
        <v>569.90444462000005</v>
      </c>
      <c r="D130" s="21">
        <f t="shared" si="77"/>
        <v>0</v>
      </c>
      <c r="E130" s="21">
        <f t="shared" si="77"/>
        <v>23388.488588570006</v>
      </c>
      <c r="F130" s="21">
        <f t="shared" si="77"/>
        <v>24230.939624550003</v>
      </c>
      <c r="G130" s="21">
        <f t="shared" si="77"/>
        <v>164.36795615</v>
      </c>
      <c r="H130" s="21">
        <f t="shared" si="77"/>
        <v>0</v>
      </c>
      <c r="I130" s="22">
        <f t="shared" si="77"/>
        <v>24395.307580700006</v>
      </c>
    </row>
    <row r="131" spans="1:9" ht="12.75" customHeight="1" x14ac:dyDescent="0.2">
      <c r="A131" s="8" t="s">
        <v>93</v>
      </c>
      <c r="B131" s="1">
        <f t="shared" ref="B131:I131" si="78">SUM(B132+B133)</f>
        <v>-2877.5782959000007</v>
      </c>
      <c r="C131" s="1">
        <f t="shared" si="78"/>
        <v>-132.31628964999999</v>
      </c>
      <c r="D131" s="1">
        <f t="shared" si="78"/>
        <v>0</v>
      </c>
      <c r="E131" s="1">
        <f t="shared" si="78"/>
        <v>-3009.8945855500006</v>
      </c>
      <c r="F131" s="1">
        <f t="shared" si="78"/>
        <v>-3285.358030710001</v>
      </c>
      <c r="G131" s="1">
        <f t="shared" si="78"/>
        <v>-25.704607379999999</v>
      </c>
      <c r="H131" s="1">
        <f t="shared" si="78"/>
        <v>0</v>
      </c>
      <c r="I131" s="23">
        <f t="shared" si="78"/>
        <v>-3311.0626380900012</v>
      </c>
    </row>
    <row r="132" spans="1:9" ht="12.6" customHeight="1" x14ac:dyDescent="0.2">
      <c r="A132" s="9" t="s">
        <v>15</v>
      </c>
      <c r="B132" s="1">
        <v>-680.53105756000025</v>
      </c>
      <c r="C132" s="1">
        <v>-73.146084700000003</v>
      </c>
      <c r="D132" s="1">
        <v>0</v>
      </c>
      <c r="E132" s="1">
        <f>SUM(B132+C132+D132)</f>
        <v>-753.67714226000021</v>
      </c>
      <c r="F132" s="1">
        <v>-811.00836468000034</v>
      </c>
      <c r="G132" s="1">
        <v>-45.65042459</v>
      </c>
      <c r="H132" s="1">
        <v>0</v>
      </c>
      <c r="I132" s="23">
        <f>SUM(F132+G132+H132)</f>
        <v>-856.6587892700004</v>
      </c>
    </row>
    <row r="133" spans="1:9" ht="12.6" customHeight="1" x14ac:dyDescent="0.2">
      <c r="A133" s="9" t="s">
        <v>16</v>
      </c>
      <c r="B133" s="1">
        <v>-2197.0472383400006</v>
      </c>
      <c r="C133" s="1">
        <v>-59.170204949999999</v>
      </c>
      <c r="D133" s="1">
        <v>0</v>
      </c>
      <c r="E133" s="1">
        <f>SUM(B133+C133+D133)</f>
        <v>-2256.2174432900006</v>
      </c>
      <c r="F133" s="1">
        <v>-2474.3496660300007</v>
      </c>
      <c r="G133" s="1">
        <v>19.945817210000001</v>
      </c>
      <c r="H133" s="1">
        <v>0</v>
      </c>
      <c r="I133" s="23">
        <f>SUM(F133+G133+H133)</f>
        <v>-2454.4038488200008</v>
      </c>
    </row>
    <row r="134" spans="1:9" ht="12.75" customHeight="1" x14ac:dyDescent="0.2">
      <c r="A134" s="8" t="s">
        <v>94</v>
      </c>
      <c r="B134" s="1">
        <f>SUM(B135+B136)</f>
        <v>25696.162439850003</v>
      </c>
      <c r="C134" s="1">
        <f>SUM(C135+C136)</f>
        <v>702.22073426999998</v>
      </c>
      <c r="D134" s="1">
        <f>SUM(D135+D136)</f>
        <v>0</v>
      </c>
      <c r="E134" s="1">
        <f t="shared" ref="E134:I134" si="79">SUM(E135+E136)</f>
        <v>26398.383174120005</v>
      </c>
      <c r="F134" s="1">
        <f>SUM(F135+F136)</f>
        <v>27516.297655260005</v>
      </c>
      <c r="G134" s="1">
        <f t="shared" ref="G134:H134" si="80">SUM(G135+G136)</f>
        <v>190.07256353</v>
      </c>
      <c r="H134" s="1">
        <f t="shared" si="80"/>
        <v>0</v>
      </c>
      <c r="I134" s="23">
        <f t="shared" si="79"/>
        <v>27706.370218790005</v>
      </c>
    </row>
    <row r="135" spans="1:9" ht="12.6" customHeight="1" x14ac:dyDescent="0.2">
      <c r="A135" s="9" t="s">
        <v>15</v>
      </c>
      <c r="B135" s="1">
        <v>5742.1273242399993</v>
      </c>
      <c r="C135" s="1">
        <v>45.778766210000001</v>
      </c>
      <c r="D135" s="1">
        <v>0</v>
      </c>
      <c r="E135" s="1">
        <f>SUM(B135+C135+D135)</f>
        <v>5787.9060904499993</v>
      </c>
      <c r="F135" s="1">
        <v>6067.06914117</v>
      </c>
      <c r="G135" s="1">
        <v>131.41537203999999</v>
      </c>
      <c r="H135" s="1">
        <v>0</v>
      </c>
      <c r="I135" s="23">
        <f>SUM(F135+G135+H135)</f>
        <v>6198.4845132099999</v>
      </c>
    </row>
    <row r="136" spans="1:9" ht="12.6" customHeight="1" x14ac:dyDescent="0.2">
      <c r="A136" s="9" t="s">
        <v>16</v>
      </c>
      <c r="B136" s="1">
        <v>19954.035115610004</v>
      </c>
      <c r="C136" s="1">
        <v>656.44196806000002</v>
      </c>
      <c r="D136" s="1">
        <v>0</v>
      </c>
      <c r="E136" s="1">
        <f>SUM(B136+C136+D136)</f>
        <v>20610.477083670005</v>
      </c>
      <c r="F136" s="1">
        <v>21449.228514090006</v>
      </c>
      <c r="G136" s="1">
        <v>58.657191490000002</v>
      </c>
      <c r="H136" s="1">
        <v>0</v>
      </c>
      <c r="I136" s="23">
        <f>SUM(F136+G136+H136)</f>
        <v>21507.885705580007</v>
      </c>
    </row>
    <row r="137" spans="1:9" ht="12.75" customHeight="1" x14ac:dyDescent="0.2">
      <c r="A137" s="8" t="s">
        <v>19</v>
      </c>
      <c r="B137" s="21">
        <f>SUM(B138+B139)</f>
        <v>35934.27142076</v>
      </c>
      <c r="C137" s="21">
        <f>SUM(C138+C139)</f>
        <v>3499.7701955400003</v>
      </c>
      <c r="D137" s="21">
        <f>SUM(D138+D139)</f>
        <v>-449.92336669999997</v>
      </c>
      <c r="E137" s="21">
        <f t="shared" ref="E137:I137" si="81">SUM(E138+E139)</f>
        <v>38984.118249599996</v>
      </c>
      <c r="F137" s="21">
        <f>SUM(F138+F139)</f>
        <v>38332.75375453999</v>
      </c>
      <c r="G137" s="21">
        <f t="shared" ref="G137:H137" si="82">SUM(G138+G139)</f>
        <v>-520.74969094999994</v>
      </c>
      <c r="H137" s="21">
        <f t="shared" si="82"/>
        <v>-995.06411705000005</v>
      </c>
      <c r="I137" s="22">
        <f t="shared" si="81"/>
        <v>36816.939946540006</v>
      </c>
    </row>
    <row r="138" spans="1:9" ht="12.95" customHeight="1" x14ac:dyDescent="0.2">
      <c r="A138" s="8" t="s">
        <v>95</v>
      </c>
      <c r="B138" s="3">
        <v>0</v>
      </c>
      <c r="C138" s="3">
        <v>0</v>
      </c>
      <c r="D138" s="3">
        <v>0</v>
      </c>
      <c r="E138" s="21">
        <f>SUM(B138+C138+D138)</f>
        <v>0</v>
      </c>
      <c r="F138" s="3">
        <v>0</v>
      </c>
      <c r="G138" s="3">
        <v>0</v>
      </c>
      <c r="H138" s="3">
        <v>0</v>
      </c>
      <c r="I138" s="22">
        <f>SUM(F138+G138+H138)</f>
        <v>0</v>
      </c>
    </row>
    <row r="139" spans="1:9" ht="12.95" customHeight="1" x14ac:dyDescent="0.2">
      <c r="A139" s="8" t="s">
        <v>96</v>
      </c>
      <c r="B139" s="21">
        <f t="shared" ref="B139:I139" si="83">SUM(B140+B148+B155)</f>
        <v>35934.27142076</v>
      </c>
      <c r="C139" s="21">
        <f t="shared" si="83"/>
        <v>3499.7701955400003</v>
      </c>
      <c r="D139" s="21">
        <f t="shared" si="83"/>
        <v>-449.92336669999997</v>
      </c>
      <c r="E139" s="21">
        <f t="shared" si="83"/>
        <v>38984.118249599996</v>
      </c>
      <c r="F139" s="21">
        <f t="shared" si="83"/>
        <v>38332.75375453999</v>
      </c>
      <c r="G139" s="21">
        <f t="shared" si="83"/>
        <v>-520.74969094999994</v>
      </c>
      <c r="H139" s="21">
        <f t="shared" si="83"/>
        <v>-995.06411705000005</v>
      </c>
      <c r="I139" s="22">
        <f t="shared" si="83"/>
        <v>36816.939946540006</v>
      </c>
    </row>
    <row r="140" spans="1:9" ht="12.75" customHeight="1" x14ac:dyDescent="0.2">
      <c r="A140" s="8" t="s">
        <v>97</v>
      </c>
      <c r="B140" s="1">
        <f>SUM(B141+B142+B143)+B146</f>
        <v>34825.898220850002</v>
      </c>
      <c r="C140" s="1">
        <f>SUM(C141+C142+C143)+C146</f>
        <v>3305.6035527700001</v>
      </c>
      <c r="D140" s="1">
        <f>SUM(D141+D142+D143)+D146</f>
        <v>-449.92336669999997</v>
      </c>
      <c r="E140" s="1">
        <f t="shared" ref="E140" si="84">SUM(E141+E142+E143)+E146</f>
        <v>37681.578406919994</v>
      </c>
      <c r="F140" s="1">
        <f>SUM(F141+F142+F143)+F146</f>
        <v>36779.964270209995</v>
      </c>
      <c r="G140" s="1">
        <f t="shared" ref="G140:H140" si="85">SUM(G141+G142+G143)+G146</f>
        <v>-717.12500379999994</v>
      </c>
      <c r="H140" s="1">
        <f t="shared" si="85"/>
        <v>-995.06411705000005</v>
      </c>
      <c r="I140" s="23">
        <f t="shared" ref="I140" si="86">SUM(I141+I142+I143)+I146</f>
        <v>35067.775149360008</v>
      </c>
    </row>
    <row r="141" spans="1:9" ht="12.6" customHeight="1" x14ac:dyDescent="0.2">
      <c r="A141" s="9" t="s">
        <v>98</v>
      </c>
      <c r="B141" s="1">
        <v>1008.6538893100002</v>
      </c>
      <c r="C141" s="1">
        <v>-7.8136086799999998</v>
      </c>
      <c r="D141" s="1">
        <v>0</v>
      </c>
      <c r="E141" s="1">
        <f>SUM(B141+C141+D141)</f>
        <v>1000.8402806300002</v>
      </c>
      <c r="F141" s="1">
        <v>1014.3073484600001</v>
      </c>
      <c r="G141" s="1">
        <v>0.72318353999999996</v>
      </c>
      <c r="H141" s="1">
        <v>0</v>
      </c>
      <c r="I141" s="23">
        <f>SUM(F141+G141+H141)</f>
        <v>1015.0305320000001</v>
      </c>
    </row>
    <row r="142" spans="1:9" ht="12.6" customHeight="1" x14ac:dyDescent="0.2">
      <c r="A142" s="9" t="s">
        <v>99</v>
      </c>
      <c r="B142" s="1">
        <v>26521.105367690001</v>
      </c>
      <c r="C142" s="1">
        <v>3100</v>
      </c>
      <c r="D142" s="1">
        <v>-449.92336669999997</v>
      </c>
      <c r="E142" s="1">
        <f>SUM(B142+C142+D142)</f>
        <v>29171.18200099</v>
      </c>
      <c r="F142" s="1">
        <v>28580.786789720001</v>
      </c>
      <c r="G142" s="1">
        <v>-1250</v>
      </c>
      <c r="H142" s="1">
        <v>-995.06411705000005</v>
      </c>
      <c r="I142" s="23">
        <f>SUM(F142+G142+H142)</f>
        <v>26335.722672670003</v>
      </c>
    </row>
    <row r="143" spans="1:9" ht="12.6" customHeight="1" x14ac:dyDescent="0.2">
      <c r="A143" s="9" t="s">
        <v>100</v>
      </c>
      <c r="B143" s="1">
        <f>SUM(B144+B145)</f>
        <v>3775.2930646199998</v>
      </c>
      <c r="C143" s="1">
        <f>SUM(C144+C145)</f>
        <v>220.22541498999999</v>
      </c>
      <c r="D143" s="1">
        <f>SUM(D144+D145)</f>
        <v>0</v>
      </c>
      <c r="E143" s="1">
        <f t="shared" ref="E143:I143" si="87">SUM(E144+E145)</f>
        <v>3995.5184796099998</v>
      </c>
      <c r="F143" s="1">
        <f>SUM(F144+F145)</f>
        <v>3701.1777509199997</v>
      </c>
      <c r="G143" s="1">
        <f t="shared" ref="G143:H143" si="88">SUM(G144+G145)</f>
        <v>547.49906334000002</v>
      </c>
      <c r="H143" s="1">
        <f t="shared" si="88"/>
        <v>0</v>
      </c>
      <c r="I143" s="23">
        <f t="shared" si="87"/>
        <v>4248.6768142600004</v>
      </c>
    </row>
    <row r="144" spans="1:9" ht="12.6" customHeight="1" x14ac:dyDescent="0.2">
      <c r="A144" s="9" t="s">
        <v>63</v>
      </c>
      <c r="B144" s="1">
        <v>3729.9493454399999</v>
      </c>
      <c r="C144" s="1">
        <v>222.94340134999999</v>
      </c>
      <c r="D144" s="1">
        <v>0</v>
      </c>
      <c r="E144" s="1">
        <f>SUM(B144+C144+D144)</f>
        <v>3952.8927467899998</v>
      </c>
      <c r="F144" s="1">
        <v>3678.9318371099998</v>
      </c>
      <c r="G144" s="1">
        <v>523.55943783999999</v>
      </c>
      <c r="H144" s="1">
        <v>0</v>
      </c>
      <c r="I144" s="23">
        <f>SUM(F144+G144+H144)</f>
        <v>4202.4912749499999</v>
      </c>
    </row>
    <row r="145" spans="1:9" ht="12.6" customHeight="1" x14ac:dyDescent="0.2">
      <c r="A145" s="9" t="s">
        <v>64</v>
      </c>
      <c r="B145" s="1">
        <v>45.343719180000001</v>
      </c>
      <c r="C145" s="1">
        <v>-2.7179863599999998</v>
      </c>
      <c r="D145" s="1">
        <v>0</v>
      </c>
      <c r="E145" s="1">
        <f>SUM(B145+C145+D145)</f>
        <v>42.625732820000003</v>
      </c>
      <c r="F145" s="1">
        <v>22.245913810000001</v>
      </c>
      <c r="G145" s="1">
        <v>23.939625499999998</v>
      </c>
      <c r="H145" s="1">
        <v>0</v>
      </c>
      <c r="I145" s="23">
        <f>SUM(F145+G145+H145)</f>
        <v>46.185539309999996</v>
      </c>
    </row>
    <row r="146" spans="1:9" ht="12.6" customHeight="1" x14ac:dyDescent="0.2">
      <c r="A146" s="9" t="s">
        <v>101</v>
      </c>
      <c r="B146" s="2">
        <v>3520.8458992300002</v>
      </c>
      <c r="C146" s="2">
        <v>-6.8082535399999999</v>
      </c>
      <c r="D146" s="2">
        <v>0</v>
      </c>
      <c r="E146" s="1">
        <f>SUM(B146+C146+D146)</f>
        <v>3514.0376456900003</v>
      </c>
      <c r="F146" s="2">
        <v>3483.69238111</v>
      </c>
      <c r="G146" s="2">
        <v>-15.34725068</v>
      </c>
      <c r="H146" s="2">
        <v>0</v>
      </c>
      <c r="I146" s="23">
        <f>SUM(F146+G146+H146)</f>
        <v>3468.3451304300002</v>
      </c>
    </row>
    <row r="147" spans="1:9" ht="12.6" customHeight="1" x14ac:dyDescent="0.2">
      <c r="A147" s="9" t="s">
        <v>163</v>
      </c>
      <c r="B147" s="2"/>
      <c r="C147" s="2"/>
      <c r="D147" s="2"/>
      <c r="E147" s="1"/>
      <c r="F147" s="2"/>
      <c r="G147" s="2"/>
      <c r="H147" s="2"/>
      <c r="I147" s="23"/>
    </row>
    <row r="148" spans="1:9" ht="12.95" customHeight="1" x14ac:dyDescent="0.2">
      <c r="A148" s="8" t="s">
        <v>102</v>
      </c>
      <c r="B148" s="1">
        <f>SUM(B149+B150+B151)+B154</f>
        <v>1021.8395339300002</v>
      </c>
      <c r="C148" s="1">
        <f>SUM(C149+C150+C151)+C154</f>
        <v>198.09882899000002</v>
      </c>
      <c r="D148" s="1">
        <f>SUM(D149+D150+D151)+D154</f>
        <v>0</v>
      </c>
      <c r="E148" s="1">
        <f t="shared" ref="E148" si="89">SUM(E149+E150+E151)+E154</f>
        <v>1219.9383629200001</v>
      </c>
      <c r="F148" s="1">
        <f>SUM(F149+F150+F151)+F154</f>
        <v>1369.4687936</v>
      </c>
      <c r="G148" s="1">
        <f t="shared" ref="G148:H148" si="90">SUM(G149+G150+G151)+G154</f>
        <v>219.03979827000001</v>
      </c>
      <c r="H148" s="1">
        <f t="shared" si="90"/>
        <v>0</v>
      </c>
      <c r="I148" s="23">
        <f t="shared" ref="I148" si="91">SUM(I149+I150+I151)+I154</f>
        <v>1588.5085918700001</v>
      </c>
    </row>
    <row r="149" spans="1:9" ht="12.75" customHeight="1" x14ac:dyDescent="0.2">
      <c r="A149" s="9" t="s">
        <v>98</v>
      </c>
      <c r="B149" s="2">
        <v>0</v>
      </c>
      <c r="C149" s="2">
        <v>0</v>
      </c>
      <c r="D149" s="2">
        <v>0</v>
      </c>
      <c r="E149" s="1">
        <f>SUM(B149+C149+D149)</f>
        <v>0</v>
      </c>
      <c r="F149" s="2">
        <v>0</v>
      </c>
      <c r="G149" s="2">
        <v>0</v>
      </c>
      <c r="H149" s="2">
        <v>0</v>
      </c>
      <c r="I149" s="23">
        <f>SUM(F149+G149+H149)</f>
        <v>0</v>
      </c>
    </row>
    <row r="150" spans="1:9" ht="12.75" customHeight="1" x14ac:dyDescent="0.2">
      <c r="A150" s="9" t="s">
        <v>99</v>
      </c>
      <c r="B150" s="2">
        <v>0</v>
      </c>
      <c r="C150" s="2">
        <v>0</v>
      </c>
      <c r="D150" s="2">
        <v>0</v>
      </c>
      <c r="E150" s="1">
        <f>SUM(B150+C150+D150)</f>
        <v>0</v>
      </c>
      <c r="F150" s="2">
        <v>0</v>
      </c>
      <c r="G150" s="2">
        <v>0</v>
      </c>
      <c r="H150" s="2">
        <v>0</v>
      </c>
      <c r="I150" s="23">
        <f>SUM(F150+G150+H150)</f>
        <v>0</v>
      </c>
    </row>
    <row r="151" spans="1:9" ht="12.75" customHeight="1" x14ac:dyDescent="0.2">
      <c r="A151" s="9" t="s">
        <v>100</v>
      </c>
      <c r="B151" s="1">
        <f>SUM(B152+B153)</f>
        <v>1021.8395339300002</v>
      </c>
      <c r="C151" s="1">
        <f>SUM(C152+C153)</f>
        <v>198.09882899000002</v>
      </c>
      <c r="D151" s="1">
        <f>SUM(D152+D153)</f>
        <v>0</v>
      </c>
      <c r="E151" s="1">
        <f t="shared" ref="E151:I151" si="92">SUM(E152+E153)</f>
        <v>1219.9383629200001</v>
      </c>
      <c r="F151" s="1">
        <f>SUM(F152+F153)</f>
        <v>1369.4687936</v>
      </c>
      <c r="G151" s="1">
        <f t="shared" ref="G151:H151" si="93">SUM(G152+G153)</f>
        <v>219.03979827000001</v>
      </c>
      <c r="H151" s="1">
        <f t="shared" si="93"/>
        <v>0</v>
      </c>
      <c r="I151" s="23">
        <f t="shared" si="92"/>
        <v>1588.5085918700001</v>
      </c>
    </row>
    <row r="152" spans="1:9" ht="12.6" customHeight="1" x14ac:dyDescent="0.2">
      <c r="A152" s="9" t="s">
        <v>63</v>
      </c>
      <c r="B152" s="1">
        <v>1007.1804391700002</v>
      </c>
      <c r="C152" s="1">
        <v>165.78175096000001</v>
      </c>
      <c r="D152" s="1">
        <v>0</v>
      </c>
      <c r="E152" s="1">
        <f>SUM(B152+C152+D152)</f>
        <v>1172.9621901300002</v>
      </c>
      <c r="F152" s="1">
        <v>1290.2795341800002</v>
      </c>
      <c r="G152" s="1">
        <v>200.89872093</v>
      </c>
      <c r="H152" s="1">
        <v>0</v>
      </c>
      <c r="I152" s="23">
        <f>SUM(F152+G152+H152)</f>
        <v>1491.1782551100002</v>
      </c>
    </row>
    <row r="153" spans="1:9" ht="12.6" customHeight="1" x14ac:dyDescent="0.2">
      <c r="A153" s="9" t="s">
        <v>64</v>
      </c>
      <c r="B153" s="1">
        <v>14.659094759999991</v>
      </c>
      <c r="C153" s="1">
        <v>32.317078029999998</v>
      </c>
      <c r="D153" s="1">
        <v>0</v>
      </c>
      <c r="E153" s="1">
        <f>SUM(B153+C153+D153)</f>
        <v>46.976172789999993</v>
      </c>
      <c r="F153" s="1">
        <v>79.189259419999985</v>
      </c>
      <c r="G153" s="1">
        <v>18.141077339999999</v>
      </c>
      <c r="H153" s="1">
        <v>0</v>
      </c>
      <c r="I153" s="23">
        <f>SUM(F153+G153+H153)</f>
        <v>97.33033675999998</v>
      </c>
    </row>
    <row r="154" spans="1:9" ht="12.75" customHeight="1" x14ac:dyDescent="0.2">
      <c r="A154" s="9" t="s">
        <v>101</v>
      </c>
      <c r="B154" s="2">
        <v>0</v>
      </c>
      <c r="C154" s="2">
        <v>0</v>
      </c>
      <c r="D154" s="2">
        <v>0</v>
      </c>
      <c r="E154" s="1">
        <f>SUM(B154+C154+D154)</f>
        <v>0</v>
      </c>
      <c r="F154" s="2">
        <v>0</v>
      </c>
      <c r="G154" s="2">
        <v>0</v>
      </c>
      <c r="H154" s="2">
        <v>0</v>
      </c>
      <c r="I154" s="23">
        <f>SUM(F154+G154+H154)</f>
        <v>0</v>
      </c>
    </row>
    <row r="155" spans="1:9" ht="12.95" customHeight="1" x14ac:dyDescent="0.2">
      <c r="A155" s="8" t="s">
        <v>103</v>
      </c>
      <c r="B155" s="1">
        <f>SUM(B156+B157+B158)+B161</f>
        <v>86.533665980000009</v>
      </c>
      <c r="C155" s="1">
        <f>SUM(C156+C157+C158)+C161</f>
        <v>-3.9321862200000002</v>
      </c>
      <c r="D155" s="1">
        <f>SUM(D156+D157+D158)+D161</f>
        <v>0</v>
      </c>
      <c r="E155" s="1">
        <f t="shared" ref="E155" si="94">SUM(E156+E157+E158)+E161</f>
        <v>82.601479760000004</v>
      </c>
      <c r="F155" s="1">
        <f>SUM(F156+F157+F158)+F161</f>
        <v>183.32069073</v>
      </c>
      <c r="G155" s="1">
        <f t="shared" ref="G155:H155" si="95">SUM(G156+G157+G158)+G161</f>
        <v>-22.664485420000002</v>
      </c>
      <c r="H155" s="1">
        <f t="shared" si="95"/>
        <v>0</v>
      </c>
      <c r="I155" s="23">
        <f t="shared" ref="I155" si="96">SUM(I156+I157+I158)+I161</f>
        <v>160.65620531000002</v>
      </c>
    </row>
    <row r="156" spans="1:9" ht="12.75" customHeight="1" x14ac:dyDescent="0.2">
      <c r="A156" s="9" t="s">
        <v>98</v>
      </c>
      <c r="B156" s="2">
        <v>0</v>
      </c>
      <c r="C156" s="2">
        <v>0</v>
      </c>
      <c r="D156" s="2">
        <v>0</v>
      </c>
      <c r="E156" s="1">
        <f>SUM(B156+C156+D156)</f>
        <v>0</v>
      </c>
      <c r="F156" s="2">
        <v>0</v>
      </c>
      <c r="G156" s="2">
        <v>0</v>
      </c>
      <c r="H156" s="2">
        <v>0</v>
      </c>
      <c r="I156" s="23">
        <f>SUM(F156+G156+H156)</f>
        <v>0</v>
      </c>
    </row>
    <row r="157" spans="1:9" ht="12.75" customHeight="1" x14ac:dyDescent="0.2">
      <c r="A157" s="9" t="s">
        <v>99</v>
      </c>
      <c r="B157" s="2">
        <v>7.2386327600000016</v>
      </c>
      <c r="C157" s="2">
        <v>-6.5379725799999999</v>
      </c>
      <c r="D157" s="2">
        <v>0</v>
      </c>
      <c r="E157" s="1">
        <f>SUM(B157+C157+D157)</f>
        <v>0.70066018000000163</v>
      </c>
      <c r="F157" s="2">
        <v>0.73847141000000005</v>
      </c>
      <c r="G157" s="2">
        <v>8.4709120599999999</v>
      </c>
      <c r="H157" s="2">
        <v>0</v>
      </c>
      <c r="I157" s="23">
        <f>SUM(F157+G157+H157)</f>
        <v>9.2093834700000006</v>
      </c>
    </row>
    <row r="158" spans="1:9" ht="12.75" customHeight="1" x14ac:dyDescent="0.2">
      <c r="A158" s="9" t="s">
        <v>100</v>
      </c>
      <c r="B158" s="1">
        <f>SUM(B159+B160)</f>
        <v>79.295033220000008</v>
      </c>
      <c r="C158" s="1">
        <f>SUM(C159+C160)</f>
        <v>2.9813575499999998</v>
      </c>
      <c r="D158" s="1">
        <f>SUM(D159+D160)</f>
        <v>0</v>
      </c>
      <c r="E158" s="1">
        <f t="shared" ref="E158:I158" si="97">SUM(E159+E160)</f>
        <v>82.276390770000006</v>
      </c>
      <c r="F158" s="1">
        <f>SUM(F159+F160)</f>
        <v>182.58221932000001</v>
      </c>
      <c r="G158" s="1">
        <f t="shared" ref="G158:H158" si="98">SUM(G159+G160)</f>
        <v>-31.135397480000002</v>
      </c>
      <c r="H158" s="1">
        <f t="shared" si="98"/>
        <v>0</v>
      </c>
      <c r="I158" s="23">
        <f t="shared" si="97"/>
        <v>151.44682184000001</v>
      </c>
    </row>
    <row r="159" spans="1:9" ht="12.6" customHeight="1" x14ac:dyDescent="0.2">
      <c r="A159" s="9" t="s">
        <v>63</v>
      </c>
      <c r="B159" s="1">
        <v>79.06932255000001</v>
      </c>
      <c r="C159" s="1">
        <v>0.70878300000000005</v>
      </c>
      <c r="D159" s="1">
        <v>0</v>
      </c>
      <c r="E159" s="1">
        <f>SUM(B159+C159+D159)</f>
        <v>79.778105550000006</v>
      </c>
      <c r="F159" s="1">
        <v>182.30471664000001</v>
      </c>
      <c r="G159" s="1">
        <v>-32.762162160000003</v>
      </c>
      <c r="H159" s="1">
        <v>0</v>
      </c>
      <c r="I159" s="23">
        <f>SUM(F159+G159+H159)</f>
        <v>149.54255448000001</v>
      </c>
    </row>
    <row r="160" spans="1:9" ht="12.6" customHeight="1" x14ac:dyDescent="0.2">
      <c r="A160" s="9" t="s">
        <v>64</v>
      </c>
      <c r="B160" s="1">
        <v>0.22571067</v>
      </c>
      <c r="C160" s="1">
        <v>2.2725745499999999</v>
      </c>
      <c r="D160" s="1">
        <v>0</v>
      </c>
      <c r="E160" s="1">
        <f>SUM(B160+C160+D160)</f>
        <v>2.4982852199999996</v>
      </c>
      <c r="F160" s="1">
        <v>0.27750268</v>
      </c>
      <c r="G160" s="1">
        <v>1.62676468</v>
      </c>
      <c r="H160" s="1">
        <v>0</v>
      </c>
      <c r="I160" s="23">
        <f>SUM(F160+G160+H160)</f>
        <v>1.90426736</v>
      </c>
    </row>
    <row r="161" spans="1:9" ht="12.75" customHeight="1" x14ac:dyDescent="0.2">
      <c r="A161" s="9" t="s">
        <v>101</v>
      </c>
      <c r="B161" s="1">
        <v>0</v>
      </c>
      <c r="C161" s="1">
        <v>-0.37557119</v>
      </c>
      <c r="D161" s="1">
        <v>0</v>
      </c>
      <c r="E161" s="1">
        <f>SUM(B161+C161+D161)</f>
        <v>-0.37557119</v>
      </c>
      <c r="F161" s="1">
        <v>0</v>
      </c>
      <c r="G161" s="1">
        <v>0</v>
      </c>
      <c r="H161" s="1">
        <v>0</v>
      </c>
      <c r="I161" s="23">
        <f>SUM(F161+G161+H161)</f>
        <v>0</v>
      </c>
    </row>
    <row r="162" spans="1:9" ht="14.1" customHeight="1" x14ac:dyDescent="0.2">
      <c r="A162" s="8" t="s">
        <v>104</v>
      </c>
      <c r="B162" s="21">
        <f t="shared" ref="B162:I162" si="99">SUM(B163+B176+B200+B211)</f>
        <v>75041.677062240997</v>
      </c>
      <c r="C162" s="21">
        <f t="shared" si="99"/>
        <v>-1012.2133637800001</v>
      </c>
      <c r="D162" s="21">
        <f t="shared" si="99"/>
        <v>-40.488853821999996</v>
      </c>
      <c r="E162" s="21">
        <f t="shared" si="99"/>
        <v>73988.974844639</v>
      </c>
      <c r="F162" s="21">
        <f t="shared" si="99"/>
        <v>80430.998413078007</v>
      </c>
      <c r="G162" s="21">
        <f t="shared" si="99"/>
        <v>2342.7406683400004</v>
      </c>
      <c r="H162" s="21">
        <f t="shared" si="99"/>
        <v>13.713914519999999</v>
      </c>
      <c r="I162" s="22">
        <f t="shared" si="99"/>
        <v>82787.452995938002</v>
      </c>
    </row>
    <row r="163" spans="1:9" ht="12.95" customHeight="1" x14ac:dyDescent="0.2">
      <c r="A163" s="8" t="s">
        <v>105</v>
      </c>
      <c r="B163" s="21">
        <f>SUM(B164+B165)</f>
        <v>6078.0053575800002</v>
      </c>
      <c r="C163" s="21">
        <f>SUM(C164+C165)</f>
        <v>67.233974119999999</v>
      </c>
      <c r="D163" s="21">
        <f>SUM(D164+D165)</f>
        <v>0</v>
      </c>
      <c r="E163" s="21">
        <f t="shared" ref="E163:I163" si="100">SUM(E164+E165)</f>
        <v>6145.2393317000005</v>
      </c>
      <c r="F163" s="21">
        <f>SUM(F164+F165)</f>
        <v>6482.031316300001</v>
      </c>
      <c r="G163" s="21">
        <f t="shared" ref="G163:H163" si="101">SUM(G164+G165)</f>
        <v>508.00462106999998</v>
      </c>
      <c r="H163" s="21">
        <f t="shared" si="101"/>
        <v>0</v>
      </c>
      <c r="I163" s="22">
        <f t="shared" si="100"/>
        <v>6990.0359373700003</v>
      </c>
    </row>
    <row r="164" spans="1:9" ht="12.95" customHeight="1" x14ac:dyDescent="0.2">
      <c r="A164" s="8" t="s">
        <v>106</v>
      </c>
      <c r="B164" s="2">
        <v>0</v>
      </c>
      <c r="C164" s="2">
        <v>0</v>
      </c>
      <c r="D164" s="2">
        <v>0</v>
      </c>
      <c r="E164" s="1">
        <f>SUM(B164+C164+D164)</f>
        <v>0</v>
      </c>
      <c r="F164" s="2">
        <v>0</v>
      </c>
      <c r="G164" s="2">
        <v>0</v>
      </c>
      <c r="H164" s="2">
        <v>0</v>
      </c>
      <c r="I164" s="23">
        <f>SUM(F164+G164+H164)</f>
        <v>0</v>
      </c>
    </row>
    <row r="165" spans="1:9" ht="12.95" customHeight="1" x14ac:dyDescent="0.2">
      <c r="A165" s="8" t="s">
        <v>107</v>
      </c>
      <c r="B165" s="1">
        <f>SUM(B166+B171)</f>
        <v>6078.0053575800002</v>
      </c>
      <c r="C165" s="1">
        <f>SUM(C166+C171)</f>
        <v>67.233974119999999</v>
      </c>
      <c r="D165" s="1">
        <f>SUM(D166+D171)</f>
        <v>0</v>
      </c>
      <c r="E165" s="1">
        <f t="shared" ref="E165:I165" si="102">SUM(E166+E171)</f>
        <v>6145.2393317000005</v>
      </c>
      <c r="F165" s="1">
        <f>SUM(F166+F171)</f>
        <v>6482.031316300001</v>
      </c>
      <c r="G165" s="1">
        <f t="shared" ref="G165:H165" si="103">SUM(G166+G171)</f>
        <v>508.00462106999998</v>
      </c>
      <c r="H165" s="1">
        <f t="shared" si="103"/>
        <v>0</v>
      </c>
      <c r="I165" s="23">
        <f t="shared" si="102"/>
        <v>6990.0359373700003</v>
      </c>
    </row>
    <row r="166" spans="1:9" ht="12.75" customHeight="1" x14ac:dyDescent="0.2">
      <c r="A166" s="8" t="s">
        <v>108</v>
      </c>
      <c r="B166" s="1">
        <f>SUM(B167+B168+B169+B170)</f>
        <v>2247.9297182600003</v>
      </c>
      <c r="C166" s="1">
        <f>SUM(C167+C168+C169+C170)</f>
        <v>51.590423459999997</v>
      </c>
      <c r="D166" s="1">
        <f>SUM(D167+D168+D169+D170)</f>
        <v>0</v>
      </c>
      <c r="E166" s="1">
        <f t="shared" ref="E166:I166" si="104">SUM(E167+E168+E169+E170)</f>
        <v>2299.5201417200005</v>
      </c>
      <c r="F166" s="1">
        <f>SUM(F167+F168+F169+F170)</f>
        <v>2406.8732789600008</v>
      </c>
      <c r="G166" s="1">
        <f t="shared" ref="G166:H166" si="105">SUM(G167+G168+G169+G170)</f>
        <v>460.20356364999998</v>
      </c>
      <c r="H166" s="1">
        <f t="shared" si="105"/>
        <v>0</v>
      </c>
      <c r="I166" s="23">
        <f t="shared" si="104"/>
        <v>2867.0768426100003</v>
      </c>
    </row>
    <row r="167" spans="1:9" ht="12.6" customHeight="1" x14ac:dyDescent="0.2">
      <c r="A167" s="9" t="s">
        <v>109</v>
      </c>
      <c r="B167" s="1">
        <v>1137.2873581700001</v>
      </c>
      <c r="C167" s="1">
        <v>112.16084368999999</v>
      </c>
      <c r="D167" s="1">
        <v>0</v>
      </c>
      <c r="E167" s="1">
        <f>SUM(B167+C167+D167)</f>
        <v>1249.4482018600002</v>
      </c>
      <c r="F167" s="1">
        <v>1369.0087566100001</v>
      </c>
      <c r="G167" s="1">
        <v>-1.49492033</v>
      </c>
      <c r="H167" s="1">
        <v>0</v>
      </c>
      <c r="I167" s="23">
        <f>SUM(F167+G167+H167)</f>
        <v>1367.5138362800001</v>
      </c>
    </row>
    <row r="168" spans="1:9" ht="12.6" customHeight="1" x14ac:dyDescent="0.2">
      <c r="A168" s="9" t="s">
        <v>113</v>
      </c>
      <c r="B168" s="2">
        <v>0</v>
      </c>
      <c r="C168" s="2">
        <v>0</v>
      </c>
      <c r="D168" s="2">
        <v>0</v>
      </c>
      <c r="E168" s="1">
        <f>SUM(B168+C168+D168)</f>
        <v>0</v>
      </c>
      <c r="F168" s="2">
        <v>0</v>
      </c>
      <c r="G168" s="2">
        <v>0</v>
      </c>
      <c r="H168" s="2">
        <v>0</v>
      </c>
      <c r="I168" s="23">
        <f>SUM(F168+G168+H168)</f>
        <v>0</v>
      </c>
    </row>
    <row r="169" spans="1:9" ht="12.6" customHeight="1" x14ac:dyDescent="0.2">
      <c r="A169" s="9" t="s">
        <v>110</v>
      </c>
      <c r="B169" s="1">
        <v>774.21467877000032</v>
      </c>
      <c r="C169" s="1">
        <v>-66.234988529999995</v>
      </c>
      <c r="D169" s="1">
        <v>0</v>
      </c>
      <c r="E169" s="1">
        <f>SUM(B169+C169+D169)</f>
        <v>707.97969024000031</v>
      </c>
      <c r="F169" s="1">
        <v>682.42027289000032</v>
      </c>
      <c r="G169" s="1">
        <v>454.45131155000001</v>
      </c>
      <c r="H169" s="1">
        <v>0</v>
      </c>
      <c r="I169" s="23">
        <f>SUM(F169+G169+H169)</f>
        <v>1136.8715844400003</v>
      </c>
    </row>
    <row r="170" spans="1:9" ht="12.6" customHeight="1" x14ac:dyDescent="0.2">
      <c r="A170" s="9" t="s">
        <v>111</v>
      </c>
      <c r="B170" s="1">
        <v>336.42768132000003</v>
      </c>
      <c r="C170" s="1">
        <v>5.6645683</v>
      </c>
      <c r="D170" s="1">
        <v>0</v>
      </c>
      <c r="E170" s="1">
        <f>SUM(B170+C170+D170)</f>
        <v>342.09224962000002</v>
      </c>
      <c r="F170" s="1">
        <v>355.44424946000004</v>
      </c>
      <c r="G170" s="1">
        <v>7.24717243</v>
      </c>
      <c r="H170" s="1">
        <v>0</v>
      </c>
      <c r="I170" s="23">
        <f>SUM(F170+G170+H170)</f>
        <v>362.69142189000002</v>
      </c>
    </row>
    <row r="171" spans="1:9" ht="12.75" customHeight="1" x14ac:dyDescent="0.2">
      <c r="A171" s="8" t="s">
        <v>112</v>
      </c>
      <c r="B171" s="1">
        <f>SUM(B172+B173+B174+B175)</f>
        <v>3830.0756393199999</v>
      </c>
      <c r="C171" s="1">
        <f>SUM(C172+C173+C174+C175)</f>
        <v>15.643550660000002</v>
      </c>
      <c r="D171" s="1">
        <f>SUM(D172+D173+D174+D175)</f>
        <v>0</v>
      </c>
      <c r="E171" s="1">
        <f t="shared" ref="E171:I171" si="106">SUM(E172+E173+E174+E175)</f>
        <v>3845.71918998</v>
      </c>
      <c r="F171" s="1">
        <f>SUM(F172+F173+F174+F175)</f>
        <v>4075.1580373400002</v>
      </c>
      <c r="G171" s="1">
        <f t="shared" ref="G171:H171" si="107">SUM(G172+G173+G174+G175)</f>
        <v>47.801057420000006</v>
      </c>
      <c r="H171" s="1">
        <f t="shared" si="107"/>
        <v>0</v>
      </c>
      <c r="I171" s="23">
        <f t="shared" si="106"/>
        <v>4122.95909476</v>
      </c>
    </row>
    <row r="172" spans="1:9" ht="12.6" customHeight="1" x14ac:dyDescent="0.2">
      <c r="A172" s="9" t="s">
        <v>109</v>
      </c>
      <c r="B172" s="1">
        <v>1068.44754055</v>
      </c>
      <c r="C172" s="1">
        <v>45.849416779999999</v>
      </c>
      <c r="D172" s="1">
        <v>0</v>
      </c>
      <c r="E172" s="1">
        <f>SUM(B172+C172+D172)</f>
        <v>1114.2969573299999</v>
      </c>
      <c r="F172" s="1">
        <v>1204.30733515</v>
      </c>
      <c r="G172" s="1">
        <v>41.922878660000002</v>
      </c>
      <c r="H172" s="1">
        <v>0</v>
      </c>
      <c r="I172" s="23">
        <f>SUM(F172+G172+H172)</f>
        <v>1246.2302138099999</v>
      </c>
    </row>
    <row r="173" spans="1:9" ht="12.6" customHeight="1" x14ac:dyDescent="0.2">
      <c r="A173" s="9" t="s">
        <v>113</v>
      </c>
      <c r="B173" s="2">
        <v>0</v>
      </c>
      <c r="C173" s="2">
        <v>0</v>
      </c>
      <c r="D173" s="2">
        <v>0</v>
      </c>
      <c r="E173" s="1">
        <f>SUM(B173+C173+D173)</f>
        <v>0</v>
      </c>
      <c r="F173" s="2">
        <v>0</v>
      </c>
      <c r="G173" s="2">
        <v>0</v>
      </c>
      <c r="H173" s="2">
        <v>0</v>
      </c>
      <c r="I173" s="23">
        <f>SUM(F173+G173+H173)</f>
        <v>0</v>
      </c>
    </row>
    <row r="174" spans="1:9" ht="12.6" customHeight="1" x14ac:dyDescent="0.2">
      <c r="A174" s="9" t="s">
        <v>110</v>
      </c>
      <c r="B174" s="1">
        <v>2018.4892493800005</v>
      </c>
      <c r="C174" s="1">
        <v>-53.863236309999998</v>
      </c>
      <c r="D174" s="1">
        <v>0</v>
      </c>
      <c r="E174" s="1">
        <f>SUM(B174+C174+D174)</f>
        <v>1964.6260130700005</v>
      </c>
      <c r="F174" s="1">
        <v>2027.3741956700005</v>
      </c>
      <c r="G174" s="1">
        <v>-0.97814570000000001</v>
      </c>
      <c r="H174" s="1">
        <v>0</v>
      </c>
      <c r="I174" s="23">
        <f>SUM(F174+G174+H174)</f>
        <v>2026.3960499700006</v>
      </c>
    </row>
    <row r="175" spans="1:9" ht="12.6" customHeight="1" x14ac:dyDescent="0.2">
      <c r="A175" s="9" t="s">
        <v>111</v>
      </c>
      <c r="B175" s="1">
        <v>743.13884938999956</v>
      </c>
      <c r="C175" s="1">
        <v>23.657370190000002</v>
      </c>
      <c r="D175" s="1">
        <v>0</v>
      </c>
      <c r="E175" s="1">
        <f>SUM(B175+C175+D175)</f>
        <v>766.79621957999962</v>
      </c>
      <c r="F175" s="1">
        <v>843.4765065199997</v>
      </c>
      <c r="G175" s="1">
        <v>6.8563244599999997</v>
      </c>
      <c r="H175" s="1">
        <v>0</v>
      </c>
      <c r="I175" s="23">
        <f>SUM(F175+G175+H175)</f>
        <v>850.3328309799997</v>
      </c>
    </row>
    <row r="176" spans="1:9" ht="12.95" customHeight="1" x14ac:dyDescent="0.2">
      <c r="A176" s="8" t="s">
        <v>114</v>
      </c>
      <c r="B176" s="21">
        <f t="shared" ref="B176:I176" si="108">SUM(B177+B180+B184+B191)</f>
        <v>24367.977027640998</v>
      </c>
      <c r="C176" s="21">
        <f t="shared" si="108"/>
        <v>-1065.5311276899999</v>
      </c>
      <c r="D176" s="21">
        <f t="shared" si="108"/>
        <v>-30.654129611999998</v>
      </c>
      <c r="E176" s="21">
        <f t="shared" si="108"/>
        <v>23271.791770338998</v>
      </c>
      <c r="F176" s="21">
        <f t="shared" si="108"/>
        <v>27673.983877537998</v>
      </c>
      <c r="G176" s="21">
        <f t="shared" si="108"/>
        <v>-293.33549669999991</v>
      </c>
      <c r="H176" s="21">
        <f t="shared" si="108"/>
        <v>0</v>
      </c>
      <c r="I176" s="22">
        <f t="shared" si="108"/>
        <v>27380.648380837996</v>
      </c>
    </row>
    <row r="177" spans="1:9" ht="12.95" customHeight="1" x14ac:dyDescent="0.2">
      <c r="A177" s="8" t="s">
        <v>115</v>
      </c>
      <c r="B177" s="1">
        <f>SUM(B178+B179)</f>
        <v>247.92696094000019</v>
      </c>
      <c r="C177" s="1">
        <f>SUM(C178+C179)</f>
        <v>-32.7367451</v>
      </c>
      <c r="D177" s="1">
        <f>SUM(D178+D179)</f>
        <v>0</v>
      </c>
      <c r="E177" s="1">
        <f t="shared" ref="E177:I177" si="109">SUM(E178+E179)</f>
        <v>215.19021584000018</v>
      </c>
      <c r="F177" s="1">
        <f>SUM(F178+F179)</f>
        <v>441.50005115000022</v>
      </c>
      <c r="G177" s="1">
        <f t="shared" ref="G177:H177" si="110">SUM(G178+G179)</f>
        <v>213.17252553</v>
      </c>
      <c r="H177" s="1">
        <f t="shared" si="110"/>
        <v>0</v>
      </c>
      <c r="I177" s="23">
        <f t="shared" si="109"/>
        <v>654.67257668000025</v>
      </c>
    </row>
    <row r="178" spans="1:9" ht="12.75" customHeight="1" x14ac:dyDescent="0.2">
      <c r="A178" s="8" t="s">
        <v>117</v>
      </c>
      <c r="B178" s="2">
        <v>247.92696094000019</v>
      </c>
      <c r="C178" s="2">
        <v>-32.7367451</v>
      </c>
      <c r="D178" s="2">
        <v>0</v>
      </c>
      <c r="E178" s="1">
        <f t="shared" ref="E178:E179" si="111">SUM(B178+C178+D178)</f>
        <v>215.19021584000018</v>
      </c>
      <c r="F178" s="2">
        <v>441.50005115000022</v>
      </c>
      <c r="G178" s="2">
        <v>213.17252553</v>
      </c>
      <c r="H178" s="2">
        <v>0</v>
      </c>
      <c r="I178" s="23">
        <f>SUM(F178+G178+H178)</f>
        <v>654.67257668000025</v>
      </c>
    </row>
    <row r="179" spans="1:9" ht="12.75" customHeight="1" x14ac:dyDescent="0.2">
      <c r="A179" s="8" t="s">
        <v>118</v>
      </c>
      <c r="B179" s="2">
        <v>0</v>
      </c>
      <c r="C179" s="2">
        <v>0</v>
      </c>
      <c r="D179" s="2">
        <v>0</v>
      </c>
      <c r="E179" s="1">
        <f t="shared" si="111"/>
        <v>0</v>
      </c>
      <c r="F179" s="2">
        <v>0</v>
      </c>
      <c r="G179" s="2">
        <v>0</v>
      </c>
      <c r="H179" s="2">
        <v>0</v>
      </c>
      <c r="I179" s="23">
        <f>SUM(F179+G179+H179)</f>
        <v>0</v>
      </c>
    </row>
    <row r="180" spans="1:9" ht="12.95" customHeight="1" x14ac:dyDescent="0.2">
      <c r="A180" s="8" t="s">
        <v>116</v>
      </c>
      <c r="B180" s="1">
        <f>SUM(B181+B182+B183)</f>
        <v>9890.5520185309997</v>
      </c>
      <c r="C180" s="1">
        <f>SUM(C181+C182+C183)</f>
        <v>-213.52713679000001</v>
      </c>
      <c r="D180" s="1">
        <f>SUM(D181+D182+D183)</f>
        <v>-30.566325249999998</v>
      </c>
      <c r="E180" s="1">
        <f t="shared" ref="E180:I180" si="112">SUM(E181+E182+E183)</f>
        <v>9646.4585564909976</v>
      </c>
      <c r="F180" s="1">
        <f>SUM(F181+F182+F183)</f>
        <v>11433.178735353997</v>
      </c>
      <c r="G180" s="1">
        <f t="shared" ref="G180:H180" si="113">SUM(G181+G182+G183)</f>
        <v>1316.4498999999998</v>
      </c>
      <c r="H180" s="1">
        <f t="shared" si="113"/>
        <v>0</v>
      </c>
      <c r="I180" s="23">
        <f t="shared" si="112"/>
        <v>12749.628635353996</v>
      </c>
    </row>
    <row r="181" spans="1:9" ht="12.75" customHeight="1" x14ac:dyDescent="0.2">
      <c r="A181" s="8" t="s">
        <v>155</v>
      </c>
      <c r="B181" s="1">
        <v>379.15594359099981</v>
      </c>
      <c r="C181" s="1">
        <v>-62.401545329999998</v>
      </c>
      <c r="D181" s="1">
        <v>-4.7098334299999998</v>
      </c>
      <c r="E181" s="1">
        <f>SUM(B181+C181+D181)</f>
        <v>312.04456483099983</v>
      </c>
      <c r="F181" s="1">
        <v>122.84904621499982</v>
      </c>
      <c r="G181" s="1">
        <v>-61.446199999999997</v>
      </c>
      <c r="H181" s="1">
        <v>0</v>
      </c>
      <c r="I181" s="23">
        <f>SUM(F181+G181+H181)</f>
        <v>61.402846214999819</v>
      </c>
    </row>
    <row r="182" spans="1:9" ht="12.75" customHeight="1" x14ac:dyDescent="0.2">
      <c r="A182" s="8" t="s">
        <v>117</v>
      </c>
      <c r="B182" s="1">
        <v>9511.3960749399994</v>
      </c>
      <c r="C182" s="1">
        <v>-151.12559146000001</v>
      </c>
      <c r="D182" s="1">
        <v>-25.856491819999999</v>
      </c>
      <c r="E182" s="1">
        <f>SUM(B182+C182+D182)</f>
        <v>9334.4139916599979</v>
      </c>
      <c r="F182" s="1">
        <v>11310.329689138996</v>
      </c>
      <c r="G182" s="1">
        <v>1377.8960999999999</v>
      </c>
      <c r="H182" s="1">
        <v>0</v>
      </c>
      <c r="I182" s="23">
        <f>SUM(F182+G182+H182)</f>
        <v>12688.225789138996</v>
      </c>
    </row>
    <row r="183" spans="1:9" ht="12.75" customHeight="1" x14ac:dyDescent="0.2">
      <c r="A183" s="8" t="s">
        <v>118</v>
      </c>
      <c r="B183" s="1">
        <v>0</v>
      </c>
      <c r="C183" s="1">
        <v>0</v>
      </c>
      <c r="D183" s="1">
        <v>0</v>
      </c>
      <c r="E183" s="1">
        <f>SUM(B183+C183+D183)</f>
        <v>0</v>
      </c>
      <c r="F183" s="1">
        <v>0</v>
      </c>
      <c r="G183" s="1">
        <v>0</v>
      </c>
      <c r="H183" s="1">
        <v>0</v>
      </c>
      <c r="I183" s="23">
        <f>SUM(F183+G183+H183)</f>
        <v>0</v>
      </c>
    </row>
    <row r="184" spans="1:9" ht="12.95" customHeight="1" x14ac:dyDescent="0.2">
      <c r="A184" s="8" t="s">
        <v>119</v>
      </c>
      <c r="B184" s="1">
        <f>SUM(B185+B188)</f>
        <v>11064.866550559998</v>
      </c>
      <c r="C184" s="1">
        <f>SUM(C185+C188)</f>
        <v>-689.01849015000005</v>
      </c>
      <c r="D184" s="1">
        <f>SUM(D185+D188)</f>
        <v>0</v>
      </c>
      <c r="E184" s="1">
        <f>SUM(E185+E188)</f>
        <v>10375.848060409999</v>
      </c>
      <c r="F184" s="1">
        <f>SUM(F185+F188)</f>
        <v>12693.470082579999</v>
      </c>
      <c r="G184" s="1">
        <f t="shared" ref="G184:H184" si="114">SUM(G185+G188)</f>
        <v>-1854.6667228099998</v>
      </c>
      <c r="H184" s="1">
        <f t="shared" si="114"/>
        <v>0</v>
      </c>
      <c r="I184" s="23">
        <f>SUM(I185+I188)</f>
        <v>10838.80335977</v>
      </c>
    </row>
    <row r="185" spans="1:9" ht="12.75" customHeight="1" x14ac:dyDescent="0.2">
      <c r="A185" s="8" t="s">
        <v>117</v>
      </c>
      <c r="B185" s="1">
        <f>SUM(B186+B187)</f>
        <v>4239.3954031000012</v>
      </c>
      <c r="C185" s="1">
        <f>SUM(C186+C187)</f>
        <v>-301.77564671000005</v>
      </c>
      <c r="D185" s="1">
        <f>SUM(D186+D187)</f>
        <v>0</v>
      </c>
      <c r="E185" s="1">
        <f t="shared" ref="E185:I185" si="115">SUM(E186+E187)</f>
        <v>3937.6197563900009</v>
      </c>
      <c r="F185" s="1">
        <f>SUM(F186+F187)</f>
        <v>4090.9379414100008</v>
      </c>
      <c r="G185" s="1">
        <f t="shared" ref="G185:H185" si="116">SUM(G186+G187)</f>
        <v>93.719586769999992</v>
      </c>
      <c r="H185" s="1">
        <f t="shared" si="116"/>
        <v>0</v>
      </c>
      <c r="I185" s="23">
        <f t="shared" si="115"/>
        <v>4184.6575281800006</v>
      </c>
    </row>
    <row r="186" spans="1:9" ht="12.6" customHeight="1" x14ac:dyDescent="0.2">
      <c r="A186" s="9" t="s">
        <v>120</v>
      </c>
      <c r="B186" s="1">
        <v>4231.0157351400012</v>
      </c>
      <c r="C186" s="1">
        <v>-301.38043499000003</v>
      </c>
      <c r="D186" s="1">
        <v>0</v>
      </c>
      <c r="E186" s="1">
        <f>SUM(B186+C186+D186)</f>
        <v>3929.6353001500011</v>
      </c>
      <c r="F186" s="1">
        <v>4079.7159831100007</v>
      </c>
      <c r="G186" s="1">
        <v>94.112350129999996</v>
      </c>
      <c r="H186" s="1">
        <v>0</v>
      </c>
      <c r="I186" s="23">
        <f>SUM(F186+G186+H186)</f>
        <v>4173.8283332400006</v>
      </c>
    </row>
    <row r="187" spans="1:9" ht="12.6" customHeight="1" x14ac:dyDescent="0.2">
      <c r="A187" s="9" t="s">
        <v>121</v>
      </c>
      <c r="B187" s="1">
        <v>8.3796679600000008</v>
      </c>
      <c r="C187" s="1">
        <v>-0.39521171999999999</v>
      </c>
      <c r="D187" s="1">
        <v>0</v>
      </c>
      <c r="E187" s="1">
        <f>SUM(B187+C187+D187)</f>
        <v>7.984456240000001</v>
      </c>
      <c r="F187" s="1">
        <v>11.221958300000001</v>
      </c>
      <c r="G187" s="1">
        <v>-0.39276336000000001</v>
      </c>
      <c r="H187" s="1">
        <v>0</v>
      </c>
      <c r="I187" s="23">
        <f>SUM(F187+G187+H187)</f>
        <v>10.829194940000001</v>
      </c>
    </row>
    <row r="188" spans="1:9" ht="12.75" customHeight="1" x14ac:dyDescent="0.2">
      <c r="A188" s="8" t="s">
        <v>118</v>
      </c>
      <c r="B188" s="1">
        <f>SUM(B189+B190)</f>
        <v>6825.4711474599972</v>
      </c>
      <c r="C188" s="1">
        <f>SUM(C189+C190)</f>
        <v>-387.24284344</v>
      </c>
      <c r="D188" s="1">
        <f>SUM(D189+D190)</f>
        <v>0</v>
      </c>
      <c r="E188" s="1">
        <f t="shared" ref="E188:I188" si="117">SUM(E189+E190)</f>
        <v>6438.2283040199973</v>
      </c>
      <c r="F188" s="1">
        <f>SUM(F189+F190)</f>
        <v>8602.5321411699988</v>
      </c>
      <c r="G188" s="1">
        <f t="shared" ref="G188:H188" si="118">SUM(G189+G190)</f>
        <v>-1948.3863095799998</v>
      </c>
      <c r="H188" s="1">
        <f t="shared" si="118"/>
        <v>0</v>
      </c>
      <c r="I188" s="23">
        <f t="shared" si="117"/>
        <v>6654.145831589999</v>
      </c>
    </row>
    <row r="189" spans="1:9" ht="12.6" customHeight="1" x14ac:dyDescent="0.2">
      <c r="A189" s="9" t="s">
        <v>120</v>
      </c>
      <c r="B189" s="1">
        <v>6777.9711474599972</v>
      </c>
      <c r="C189" s="1">
        <v>-371.24284344</v>
      </c>
      <c r="D189" s="1">
        <v>0</v>
      </c>
      <c r="E189" s="1">
        <f>SUM(B189+C189+D189)</f>
        <v>6406.7283040199973</v>
      </c>
      <c r="F189" s="1">
        <v>8160.0008911699997</v>
      </c>
      <c r="G189" s="1">
        <v>-1523.8482621799999</v>
      </c>
      <c r="H189" s="1">
        <v>0</v>
      </c>
      <c r="I189" s="23">
        <f>SUM(F189+G189+H189)</f>
        <v>6636.1526289899994</v>
      </c>
    </row>
    <row r="190" spans="1:9" ht="12.6" customHeight="1" x14ac:dyDescent="0.2">
      <c r="A190" s="9" t="s">
        <v>121</v>
      </c>
      <c r="B190" s="1">
        <v>47.5</v>
      </c>
      <c r="C190" s="1">
        <v>-16</v>
      </c>
      <c r="D190" s="1">
        <v>0</v>
      </c>
      <c r="E190" s="1">
        <f>SUM(B190+C190+D190)</f>
        <v>31.5</v>
      </c>
      <c r="F190" s="1">
        <v>442.53124999999994</v>
      </c>
      <c r="G190" s="1">
        <v>-424.53804739999998</v>
      </c>
      <c r="H190" s="1">
        <v>0</v>
      </c>
      <c r="I190" s="23">
        <f>SUM(F190+G190+H190)</f>
        <v>17.993202599999961</v>
      </c>
    </row>
    <row r="191" spans="1:9" ht="12.95" customHeight="1" x14ac:dyDescent="0.2">
      <c r="A191" s="8" t="s">
        <v>122</v>
      </c>
      <c r="B191" s="1">
        <f>SUM(B192+B195)</f>
        <v>3164.6314976100002</v>
      </c>
      <c r="C191" s="1">
        <f>SUM(C192+C195)</f>
        <v>-130.24875564999999</v>
      </c>
      <c r="D191" s="1">
        <f>SUM(D192+D195)</f>
        <v>-8.7804361999999997E-2</v>
      </c>
      <c r="E191" s="1">
        <f t="shared" ref="E191:I191" si="119">SUM(E192+E195)</f>
        <v>3034.2949375980006</v>
      </c>
      <c r="F191" s="1">
        <f>SUM(F192+F195)</f>
        <v>3105.8350084540002</v>
      </c>
      <c r="G191" s="1">
        <f t="shared" ref="G191:H191" si="120">SUM(G192+G195)</f>
        <v>31.708800580000002</v>
      </c>
      <c r="H191" s="1">
        <f t="shared" si="120"/>
        <v>0</v>
      </c>
      <c r="I191" s="23">
        <f t="shared" si="119"/>
        <v>3137.5438090340003</v>
      </c>
    </row>
    <row r="192" spans="1:9" ht="12.75" customHeight="1" x14ac:dyDescent="0.2">
      <c r="A192" s="8" t="s">
        <v>117</v>
      </c>
      <c r="B192" s="1">
        <f>SUM(B193+B194)</f>
        <v>1476.3961740900004</v>
      </c>
      <c r="C192" s="1">
        <f>SUM(C193+C194)</f>
        <v>9.0363028599999975</v>
      </c>
      <c r="D192" s="1">
        <f>SUM(D193+D194)</f>
        <v>-8.7804361999999997E-2</v>
      </c>
      <c r="E192" s="1">
        <f t="shared" ref="E192:I192" si="121">SUM(E193+E194)</f>
        <v>1485.3446725880003</v>
      </c>
      <c r="F192" s="1">
        <f>SUM(F193+F194)</f>
        <v>1541.9891837040002</v>
      </c>
      <c r="G192" s="1">
        <f t="shared" ref="G192:H192" si="122">SUM(G193+G194)</f>
        <v>27.975506190000001</v>
      </c>
      <c r="H192" s="1">
        <f t="shared" si="122"/>
        <v>0</v>
      </c>
      <c r="I192" s="23">
        <f t="shared" si="121"/>
        <v>1569.9646898940002</v>
      </c>
    </row>
    <row r="193" spans="1:9" ht="12.6" customHeight="1" x14ac:dyDescent="0.2">
      <c r="A193" s="9" t="s">
        <v>123</v>
      </c>
      <c r="B193" s="1">
        <v>1466.5947641700004</v>
      </c>
      <c r="C193" s="1">
        <v>9.0363028599999975</v>
      </c>
      <c r="D193" s="1">
        <v>0</v>
      </c>
      <c r="E193" s="1">
        <f>SUM(B193+C193+D193)</f>
        <v>1475.6310670300004</v>
      </c>
      <c r="F193" s="1">
        <v>1534.6562701600003</v>
      </c>
      <c r="G193" s="1">
        <v>27.975506190000001</v>
      </c>
      <c r="H193" s="1">
        <v>0</v>
      </c>
      <c r="I193" s="23">
        <f>SUM(F193+G193+H193)</f>
        <v>1562.6317763500003</v>
      </c>
    </row>
    <row r="194" spans="1:9" ht="12.6" customHeight="1" x14ac:dyDescent="0.2">
      <c r="A194" s="9" t="s">
        <v>124</v>
      </c>
      <c r="B194" s="1">
        <v>9.8014099199999993</v>
      </c>
      <c r="C194" s="1">
        <v>0</v>
      </c>
      <c r="D194" s="1">
        <v>-8.7804361999999997E-2</v>
      </c>
      <c r="E194" s="1">
        <f>SUM(B194+C194+D194)</f>
        <v>9.7136055579999994</v>
      </c>
      <c r="F194" s="1">
        <v>7.3329135440000002</v>
      </c>
      <c r="G194" s="1">
        <v>0</v>
      </c>
      <c r="H194" s="1">
        <v>0</v>
      </c>
      <c r="I194" s="23">
        <f>SUM(F194+G194+H194)</f>
        <v>7.3329135440000002</v>
      </c>
    </row>
    <row r="195" spans="1:9" ht="12.75" customHeight="1" x14ac:dyDescent="0.2">
      <c r="A195" s="8" t="s">
        <v>118</v>
      </c>
      <c r="B195" s="1">
        <f t="shared" ref="B195:I195" si="123">SUM(B196+B197+B198+B199)</f>
        <v>1688.2353235200001</v>
      </c>
      <c r="C195" s="1">
        <f t="shared" si="123"/>
        <v>-139.28505851</v>
      </c>
      <c r="D195" s="1">
        <f t="shared" si="123"/>
        <v>0</v>
      </c>
      <c r="E195" s="1">
        <f t="shared" si="123"/>
        <v>1548.9502650100001</v>
      </c>
      <c r="F195" s="1">
        <f t="shared" si="123"/>
        <v>1563.84582475</v>
      </c>
      <c r="G195" s="1">
        <f t="shared" si="123"/>
        <v>3.7332943899999997</v>
      </c>
      <c r="H195" s="1">
        <f t="shared" si="123"/>
        <v>0</v>
      </c>
      <c r="I195" s="23">
        <f t="shared" si="123"/>
        <v>1567.5791191400001</v>
      </c>
    </row>
    <row r="196" spans="1:9" ht="12.6" customHeight="1" x14ac:dyDescent="0.2">
      <c r="A196" s="9" t="s">
        <v>125</v>
      </c>
      <c r="B196" s="1">
        <v>1588.69946071</v>
      </c>
      <c r="C196" s="1">
        <v>-122.06693532</v>
      </c>
      <c r="D196" s="1">
        <v>0</v>
      </c>
      <c r="E196" s="1">
        <f>SUM(B196+C196+D196)</f>
        <v>1466.63252539</v>
      </c>
      <c r="F196" s="1">
        <v>1473.56122731</v>
      </c>
      <c r="G196" s="1">
        <v>2.8606748999999998</v>
      </c>
      <c r="H196" s="1">
        <v>0</v>
      </c>
      <c r="I196" s="23">
        <f>SUM(F196+G196+H196)</f>
        <v>1476.4219022100001</v>
      </c>
    </row>
    <row r="197" spans="1:9" ht="12.6" customHeight="1" x14ac:dyDescent="0.2">
      <c r="A197" s="9" t="s">
        <v>126</v>
      </c>
      <c r="B197" s="1">
        <v>0</v>
      </c>
      <c r="C197" s="1">
        <v>0</v>
      </c>
      <c r="D197" s="1">
        <v>0</v>
      </c>
      <c r="E197" s="1">
        <f>SUM(B197+C197+D197)</f>
        <v>0</v>
      </c>
      <c r="F197" s="1">
        <v>0</v>
      </c>
      <c r="G197" s="1">
        <v>0</v>
      </c>
      <c r="H197" s="1">
        <v>0</v>
      </c>
      <c r="I197" s="23">
        <f>SUM(F197+G197+H197)</f>
        <v>0</v>
      </c>
    </row>
    <row r="198" spans="1:9" ht="12.6" customHeight="1" x14ac:dyDescent="0.2">
      <c r="A198" s="9" t="s">
        <v>127</v>
      </c>
      <c r="B198" s="1">
        <v>49.040809600000003</v>
      </c>
      <c r="C198" s="1">
        <v>-17.624116269999998</v>
      </c>
      <c r="D198" s="1">
        <v>0</v>
      </c>
      <c r="E198" s="1">
        <f>SUM(B198+C198+D198)</f>
        <v>31.416693330000005</v>
      </c>
      <c r="F198" s="1">
        <v>38.141049520000003</v>
      </c>
      <c r="G198" s="1">
        <v>0.45014145999999999</v>
      </c>
      <c r="H198" s="1">
        <v>0</v>
      </c>
      <c r="I198" s="23">
        <f>SUM(F198+G198+H198)</f>
        <v>38.59119098</v>
      </c>
    </row>
    <row r="199" spans="1:9" ht="12.6" customHeight="1" x14ac:dyDescent="0.2">
      <c r="A199" s="9" t="s">
        <v>123</v>
      </c>
      <c r="B199" s="1">
        <v>50.495053209999995</v>
      </c>
      <c r="C199" s="1">
        <v>0.40599308000000001</v>
      </c>
      <c r="D199" s="1">
        <v>0</v>
      </c>
      <c r="E199" s="1">
        <f>SUM(B199+C199+D199)</f>
        <v>50.901046289999996</v>
      </c>
      <c r="F199" s="1">
        <v>52.143547919999996</v>
      </c>
      <c r="G199" s="1">
        <v>0.42247803</v>
      </c>
      <c r="H199" s="1">
        <v>0</v>
      </c>
      <c r="I199" s="23">
        <f>SUM(F199+G199+H199)</f>
        <v>52.566025949999997</v>
      </c>
    </row>
    <row r="200" spans="1:9" ht="12.95" customHeight="1" x14ac:dyDescent="0.2">
      <c r="A200" s="8" t="s">
        <v>128</v>
      </c>
      <c r="B200" s="21">
        <f>SUM(B201+B202+B203+B210)</f>
        <v>40636.515078550001</v>
      </c>
      <c r="C200" s="21">
        <f>SUM(C201+C202+C203+C210)</f>
        <v>86.220897239999928</v>
      </c>
      <c r="D200" s="21">
        <f>SUM(D201+D202+D203+D210)</f>
        <v>0</v>
      </c>
      <c r="E200" s="21">
        <f t="shared" ref="E200:I200" si="124">SUM(E201+E202+E203+E210)</f>
        <v>40722.735975790005</v>
      </c>
      <c r="F200" s="21">
        <f>SUM(F201+F202+F203+F210)</f>
        <v>42261.495951550009</v>
      </c>
      <c r="G200" s="21">
        <f t="shared" ref="G200:H200" si="125">SUM(G201+G202+G203+G210)</f>
        <v>1929.5874727700002</v>
      </c>
      <c r="H200" s="21">
        <f t="shared" si="125"/>
        <v>0</v>
      </c>
      <c r="I200" s="22">
        <f t="shared" si="124"/>
        <v>44191.083424320008</v>
      </c>
    </row>
    <row r="201" spans="1:9" ht="12.95" customHeight="1" x14ac:dyDescent="0.2">
      <c r="A201" s="9" t="s">
        <v>129</v>
      </c>
      <c r="B201" s="1">
        <v>18.362220650000026</v>
      </c>
      <c r="C201" s="1">
        <v>-0.88500490999999992</v>
      </c>
      <c r="D201" s="1">
        <v>0</v>
      </c>
      <c r="E201" s="1">
        <f>SUM(B201+C201+D201)</f>
        <v>17.477215740000027</v>
      </c>
      <c r="F201" s="1">
        <v>16.574152160000029</v>
      </c>
      <c r="G201" s="1">
        <v>-0.40376535000000002</v>
      </c>
      <c r="H201" s="1">
        <v>0</v>
      </c>
      <c r="I201" s="23">
        <f>SUM(F201+G201+H201)</f>
        <v>16.170386810000029</v>
      </c>
    </row>
    <row r="202" spans="1:9" ht="12.95" customHeight="1" x14ac:dyDescent="0.2">
      <c r="A202" s="9" t="s">
        <v>130</v>
      </c>
      <c r="B202" s="1">
        <v>0</v>
      </c>
      <c r="C202" s="1">
        <v>0</v>
      </c>
      <c r="D202" s="1">
        <v>0</v>
      </c>
      <c r="E202" s="1">
        <f>SUM(B202+C202+D202)</f>
        <v>0</v>
      </c>
      <c r="F202" s="1">
        <v>0</v>
      </c>
      <c r="G202" s="1">
        <v>0</v>
      </c>
      <c r="H202" s="1">
        <v>0</v>
      </c>
      <c r="I202" s="23">
        <f>SUM(F202+G202+H202)</f>
        <v>0</v>
      </c>
    </row>
    <row r="203" spans="1:9" ht="12.95" customHeight="1" x14ac:dyDescent="0.2">
      <c r="A203" s="8" t="s">
        <v>131</v>
      </c>
      <c r="B203" s="1">
        <f>SUM(B204+B207)</f>
        <v>40618.152857900001</v>
      </c>
      <c r="C203" s="1">
        <f>SUM(C204+C207)</f>
        <v>87.105902149999935</v>
      </c>
      <c r="D203" s="1">
        <f>SUM(D204+D207)</f>
        <v>0</v>
      </c>
      <c r="E203" s="1">
        <f t="shared" ref="E203:I203" si="126">SUM(E204+E207)</f>
        <v>40705.258760050005</v>
      </c>
      <c r="F203" s="1">
        <f>SUM(F204+F207)</f>
        <v>42244.921799390009</v>
      </c>
      <c r="G203" s="1">
        <f t="shared" ref="G203:H203" si="127">SUM(G204+G207)</f>
        <v>1929.9912381200002</v>
      </c>
      <c r="H203" s="1">
        <f t="shared" si="127"/>
        <v>0</v>
      </c>
      <c r="I203" s="23">
        <f t="shared" si="126"/>
        <v>44174.913037510007</v>
      </c>
    </row>
    <row r="204" spans="1:9" ht="12.75" customHeight="1" x14ac:dyDescent="0.2">
      <c r="A204" s="12" t="s">
        <v>132</v>
      </c>
      <c r="B204" s="1">
        <f>SUM(B205+B206)</f>
        <v>27745.206026270003</v>
      </c>
      <c r="C204" s="1">
        <f>SUM(C205+C206)</f>
        <v>-42.707670570000062</v>
      </c>
      <c r="D204" s="1">
        <f>SUM(D205+D206)</f>
        <v>0</v>
      </c>
      <c r="E204" s="1">
        <f t="shared" ref="E204:I204" si="128">SUM(E205+E206)</f>
        <v>27702.498355700001</v>
      </c>
      <c r="F204" s="1">
        <f>SUM(F205+F206)</f>
        <v>30357.667885120005</v>
      </c>
      <c r="G204" s="1">
        <f t="shared" ref="G204:H204" si="129">SUM(G205+G206)</f>
        <v>-499.4438414</v>
      </c>
      <c r="H204" s="1">
        <f t="shared" si="129"/>
        <v>0</v>
      </c>
      <c r="I204" s="23">
        <f t="shared" si="128"/>
        <v>29858.224043720005</v>
      </c>
    </row>
    <row r="205" spans="1:9" ht="12.6" customHeight="1" x14ac:dyDescent="0.2">
      <c r="A205" s="12" t="s">
        <v>133</v>
      </c>
      <c r="B205" s="1">
        <v>5200.3321508599984</v>
      </c>
      <c r="C205" s="1">
        <v>-536.46924765000006</v>
      </c>
      <c r="D205" s="1">
        <v>0</v>
      </c>
      <c r="E205" s="1">
        <f>SUM(B205+C205+D205)</f>
        <v>4663.862903209998</v>
      </c>
      <c r="F205" s="1">
        <v>3555.1907085199978</v>
      </c>
      <c r="G205" s="1">
        <v>-375.42662576999999</v>
      </c>
      <c r="H205" s="1">
        <v>0</v>
      </c>
      <c r="I205" s="23">
        <f>SUM(F205+G205+H205)</f>
        <v>3179.7640827499977</v>
      </c>
    </row>
    <row r="206" spans="1:9" ht="12.6" customHeight="1" x14ac:dyDescent="0.2">
      <c r="A206" s="12" t="s">
        <v>134</v>
      </c>
      <c r="B206" s="1">
        <v>22544.873875410005</v>
      </c>
      <c r="C206" s="1">
        <v>493.76157708</v>
      </c>
      <c r="D206" s="1">
        <v>0</v>
      </c>
      <c r="E206" s="1">
        <f>SUM(B206+C206+D206)</f>
        <v>23038.635452490005</v>
      </c>
      <c r="F206" s="1">
        <v>26802.477176600009</v>
      </c>
      <c r="G206" s="1">
        <v>-124.01721563</v>
      </c>
      <c r="H206" s="1">
        <v>0</v>
      </c>
      <c r="I206" s="23">
        <f>SUM(F206+G206+H206)</f>
        <v>26678.459960970009</v>
      </c>
    </row>
    <row r="207" spans="1:9" ht="12.75" customHeight="1" x14ac:dyDescent="0.2">
      <c r="A207" s="9" t="s">
        <v>135</v>
      </c>
      <c r="B207" s="1">
        <f>SUM(B208+B209)</f>
        <v>12872.946831630001</v>
      </c>
      <c r="C207" s="1">
        <f>SUM(C208+C209)</f>
        <v>129.81357272</v>
      </c>
      <c r="D207" s="1">
        <f>SUM(D208+D209)</f>
        <v>0</v>
      </c>
      <c r="E207" s="1">
        <f t="shared" ref="E207:I207" si="130">SUM(E208+E209)</f>
        <v>13002.760404350001</v>
      </c>
      <c r="F207" s="1">
        <f>SUM(F208+F209)</f>
        <v>11887.253914270001</v>
      </c>
      <c r="G207" s="1">
        <f t="shared" ref="G207:H207" si="131">SUM(G208+G209)</f>
        <v>2429.4350795200003</v>
      </c>
      <c r="H207" s="1">
        <f t="shared" si="131"/>
        <v>0</v>
      </c>
      <c r="I207" s="23">
        <f t="shared" si="130"/>
        <v>14316.688993790001</v>
      </c>
    </row>
    <row r="208" spans="1:9" ht="12.6" customHeight="1" x14ac:dyDescent="0.2">
      <c r="A208" s="9" t="s">
        <v>133</v>
      </c>
      <c r="B208" s="1">
        <v>1514.9031802699997</v>
      </c>
      <c r="C208" s="1">
        <v>164.00785085999999</v>
      </c>
      <c r="D208" s="1">
        <v>0</v>
      </c>
      <c r="E208" s="1">
        <f>SUM(B208+C208+D208)</f>
        <v>1678.9110311299996</v>
      </c>
      <c r="F208" s="1">
        <v>901.88449570999967</v>
      </c>
      <c r="G208" s="1">
        <v>-258.84876864</v>
      </c>
      <c r="H208" s="1">
        <v>0</v>
      </c>
      <c r="I208" s="23">
        <f>SUM(F208+G208+H208)</f>
        <v>643.03572706999967</v>
      </c>
    </row>
    <row r="209" spans="1:9" ht="12.6" customHeight="1" x14ac:dyDescent="0.2">
      <c r="A209" s="9" t="s">
        <v>134</v>
      </c>
      <c r="B209" s="1">
        <v>11358.043651360002</v>
      </c>
      <c r="C209" s="1">
        <v>-34.194278140000002</v>
      </c>
      <c r="D209" s="1">
        <v>0</v>
      </c>
      <c r="E209" s="1">
        <f>SUM(B209+C209+D209)</f>
        <v>11323.849373220002</v>
      </c>
      <c r="F209" s="1">
        <v>10985.369418560002</v>
      </c>
      <c r="G209" s="1">
        <v>2688.2838481600002</v>
      </c>
      <c r="H209" s="1">
        <v>0</v>
      </c>
      <c r="I209" s="23">
        <f>SUM(F209+G209+H209)</f>
        <v>13673.653266720001</v>
      </c>
    </row>
    <row r="210" spans="1:9" ht="12.95" customHeight="1" x14ac:dyDescent="0.2">
      <c r="A210" s="8" t="s">
        <v>136</v>
      </c>
      <c r="B210" s="1">
        <v>0</v>
      </c>
      <c r="C210" s="1">
        <v>0</v>
      </c>
      <c r="D210" s="1">
        <v>0</v>
      </c>
      <c r="E210" s="1">
        <f>SUM(B210+C210+D210)</f>
        <v>0</v>
      </c>
      <c r="F210" s="1">
        <v>0</v>
      </c>
      <c r="G210" s="1">
        <v>0</v>
      </c>
      <c r="H210" s="1">
        <v>0</v>
      </c>
      <c r="I210" s="23">
        <f>SUM(F210+G210+H210)</f>
        <v>0</v>
      </c>
    </row>
    <row r="211" spans="1:9" ht="12.95" customHeight="1" x14ac:dyDescent="0.2">
      <c r="A211" s="8" t="s">
        <v>137</v>
      </c>
      <c r="B211" s="21">
        <f t="shared" ref="B211:I211" si="132">SUM(B212+B217+B222+B228)</f>
        <v>3959.1795984700002</v>
      </c>
      <c r="C211" s="21">
        <f t="shared" si="132"/>
        <v>-100.13710745</v>
      </c>
      <c r="D211" s="21">
        <f t="shared" si="132"/>
        <v>-9.8347242099999992</v>
      </c>
      <c r="E211" s="21">
        <f t="shared" si="132"/>
        <v>3849.2077668100001</v>
      </c>
      <c r="F211" s="21">
        <f t="shared" si="132"/>
        <v>4013.4872676900004</v>
      </c>
      <c r="G211" s="21">
        <f t="shared" si="132"/>
        <v>198.48407120000002</v>
      </c>
      <c r="H211" s="21">
        <f t="shared" si="132"/>
        <v>13.713914519999999</v>
      </c>
      <c r="I211" s="22">
        <f t="shared" si="132"/>
        <v>4225.6852534099999</v>
      </c>
    </row>
    <row r="212" spans="1:9" ht="12.95" customHeight="1" x14ac:dyDescent="0.2">
      <c r="A212" s="8" t="s">
        <v>138</v>
      </c>
      <c r="B212" s="1">
        <f t="shared" ref="B212:I212" si="133">SUM(B213+B214)</f>
        <v>0.18764754</v>
      </c>
      <c r="C212" s="1">
        <f t="shared" si="133"/>
        <v>2.1882240000000001E-2</v>
      </c>
      <c r="D212" s="1">
        <f t="shared" si="133"/>
        <v>0</v>
      </c>
      <c r="E212" s="1">
        <f t="shared" si="133"/>
        <v>0.20952978</v>
      </c>
      <c r="F212" s="1">
        <f t="shared" si="133"/>
        <v>0.29770611000000002</v>
      </c>
      <c r="G212" s="1">
        <f t="shared" si="133"/>
        <v>6.5480399999999994E-2</v>
      </c>
      <c r="H212" s="1">
        <f t="shared" si="133"/>
        <v>0</v>
      </c>
      <c r="I212" s="23">
        <f t="shared" si="133"/>
        <v>0.36318651000000002</v>
      </c>
    </row>
    <row r="213" spans="1:9" ht="12.75" customHeight="1" x14ac:dyDescent="0.2">
      <c r="A213" s="9" t="s">
        <v>117</v>
      </c>
      <c r="B213" s="1">
        <v>0</v>
      </c>
      <c r="C213" s="1">
        <v>0</v>
      </c>
      <c r="D213" s="1">
        <v>0</v>
      </c>
      <c r="E213" s="1">
        <f>SUM(B213+C213+D213)</f>
        <v>0</v>
      </c>
      <c r="F213" s="1">
        <v>0</v>
      </c>
      <c r="G213" s="1">
        <v>0</v>
      </c>
      <c r="H213" s="1">
        <v>0</v>
      </c>
      <c r="I213" s="23">
        <f>SUM(F213+G213+H213)</f>
        <v>0</v>
      </c>
    </row>
    <row r="214" spans="1:9" ht="12.75" customHeight="1" x14ac:dyDescent="0.2">
      <c r="A214" s="9" t="s">
        <v>118</v>
      </c>
      <c r="B214" s="1">
        <f>SUM(B215)</f>
        <v>0.18764754</v>
      </c>
      <c r="C214" s="1">
        <f>SUM(C215)</f>
        <v>2.1882240000000001E-2</v>
      </c>
      <c r="D214" s="1">
        <f>SUM(D215)</f>
        <v>0</v>
      </c>
      <c r="E214" s="1">
        <f t="shared" ref="E214:I214" si="134">SUM(E215)</f>
        <v>0.20952978</v>
      </c>
      <c r="F214" s="1">
        <f>SUM(F215)</f>
        <v>0.29770611000000002</v>
      </c>
      <c r="G214" s="1">
        <f t="shared" ref="G214:H214" si="135">SUM(G215)</f>
        <v>6.5480399999999994E-2</v>
      </c>
      <c r="H214" s="1">
        <f t="shared" si="135"/>
        <v>0</v>
      </c>
      <c r="I214" s="23">
        <f t="shared" si="134"/>
        <v>0.36318651000000002</v>
      </c>
    </row>
    <row r="215" spans="1:9" ht="12.6" customHeight="1" x14ac:dyDescent="0.2">
      <c r="A215" s="8" t="s">
        <v>139</v>
      </c>
      <c r="B215" s="2">
        <v>0.18764754</v>
      </c>
      <c r="C215" s="2">
        <v>2.1882240000000001E-2</v>
      </c>
      <c r="D215" s="2">
        <v>0</v>
      </c>
      <c r="E215" s="1">
        <f>SUM(B215+C215+D215)</f>
        <v>0.20952978</v>
      </c>
      <c r="F215" s="2">
        <v>0.29770611000000002</v>
      </c>
      <c r="G215" s="2">
        <v>6.5480399999999994E-2</v>
      </c>
      <c r="H215" s="2">
        <v>0</v>
      </c>
      <c r="I215" s="23">
        <f>SUM(F215+G215+H215)</f>
        <v>0.36318651000000002</v>
      </c>
    </row>
    <row r="216" spans="1:9" ht="12.75" customHeight="1" x14ac:dyDescent="0.2">
      <c r="A216" s="9" t="s">
        <v>163</v>
      </c>
      <c r="B216" s="2"/>
      <c r="C216" s="2"/>
      <c r="D216" s="2"/>
      <c r="E216" s="1"/>
      <c r="F216" s="2"/>
      <c r="G216" s="2"/>
      <c r="H216" s="2"/>
      <c r="I216" s="23"/>
    </row>
    <row r="217" spans="1:9" ht="12.75" customHeight="1" x14ac:dyDescent="0.2">
      <c r="A217" s="8" t="s">
        <v>140</v>
      </c>
      <c r="B217" s="1">
        <f>SUM(B218+B220)</f>
        <v>799.79611836000004</v>
      </c>
      <c r="C217" s="1">
        <f>SUM(C218+C220)</f>
        <v>11.47119236</v>
      </c>
      <c r="D217" s="1">
        <f>SUM(D218+D220)</f>
        <v>-9.8347242099999992</v>
      </c>
      <c r="E217" s="1">
        <f t="shared" ref="E217:I217" si="136">SUM(E218+E220)</f>
        <v>801.43258650999996</v>
      </c>
      <c r="F217" s="1">
        <f>SUM(F218+F220)</f>
        <v>812.05689996000001</v>
      </c>
      <c r="G217" s="1">
        <f t="shared" ref="G217:H217" si="137">SUM(G218+G220)</f>
        <v>-3.4942271300000001</v>
      </c>
      <c r="H217" s="1">
        <f t="shared" si="137"/>
        <v>13.713914519999999</v>
      </c>
      <c r="I217" s="23">
        <f t="shared" si="136"/>
        <v>822.27658735</v>
      </c>
    </row>
    <row r="218" spans="1:9" ht="12.75" customHeight="1" x14ac:dyDescent="0.2">
      <c r="A218" s="9" t="s">
        <v>117</v>
      </c>
      <c r="B218" s="1">
        <f>SUM(B219)</f>
        <v>748.86233984</v>
      </c>
      <c r="C218" s="1">
        <f>SUM(C219)</f>
        <v>0</v>
      </c>
      <c r="D218" s="1">
        <f>SUM(D219)</f>
        <v>-9.8347242099999992</v>
      </c>
      <c r="E218" s="1">
        <f t="shared" ref="E218:I218" si="138">SUM(E219)</f>
        <v>739.02761563000001</v>
      </c>
      <c r="F218" s="1">
        <f>SUM(F219)</f>
        <v>727.90913060000003</v>
      </c>
      <c r="G218" s="1">
        <f t="shared" ref="G218:H218" si="139">SUM(G219)</f>
        <v>0</v>
      </c>
      <c r="H218" s="1">
        <f t="shared" si="139"/>
        <v>13.713914519999999</v>
      </c>
      <c r="I218" s="23">
        <f t="shared" si="138"/>
        <v>741.62304512000003</v>
      </c>
    </row>
    <row r="219" spans="1:9" ht="12.75" customHeight="1" x14ac:dyDescent="0.2">
      <c r="A219" s="8" t="s">
        <v>156</v>
      </c>
      <c r="B219" s="1">
        <v>748.86233984</v>
      </c>
      <c r="C219" s="1">
        <v>0</v>
      </c>
      <c r="D219" s="1">
        <v>-9.8347242099999992</v>
      </c>
      <c r="E219" s="1">
        <f>SUM(B219+C219+D219)</f>
        <v>739.02761563000001</v>
      </c>
      <c r="F219" s="1">
        <v>727.90913060000003</v>
      </c>
      <c r="G219" s="1">
        <v>0</v>
      </c>
      <c r="H219" s="1">
        <v>13.713914519999999</v>
      </c>
      <c r="I219" s="23">
        <f>SUM(F219+G219+H219)</f>
        <v>741.62304512000003</v>
      </c>
    </row>
    <row r="220" spans="1:9" ht="12.75" customHeight="1" x14ac:dyDescent="0.2">
      <c r="A220" s="9" t="s">
        <v>118</v>
      </c>
      <c r="B220" s="1">
        <f>SUM(B221)</f>
        <v>50.933778519999997</v>
      </c>
      <c r="C220" s="1">
        <f>SUM(C221)</f>
        <v>11.47119236</v>
      </c>
      <c r="D220" s="1">
        <f>SUM(D221)</f>
        <v>0</v>
      </c>
      <c r="E220" s="1">
        <f t="shared" ref="E220:I220" si="140">SUM(E221)</f>
        <v>62.404970879999993</v>
      </c>
      <c r="F220" s="1">
        <f>SUM(F221)</f>
        <v>84.147769359999998</v>
      </c>
      <c r="G220" s="1">
        <f t="shared" ref="G220:H220" si="141">SUM(G221)</f>
        <v>-3.4942271300000001</v>
      </c>
      <c r="H220" s="1">
        <f t="shared" si="141"/>
        <v>0</v>
      </c>
      <c r="I220" s="23">
        <f t="shared" si="140"/>
        <v>80.653542229999999</v>
      </c>
    </row>
    <row r="221" spans="1:9" ht="12.75" customHeight="1" x14ac:dyDescent="0.2">
      <c r="A221" s="8" t="s">
        <v>139</v>
      </c>
      <c r="B221" s="1">
        <v>50.933778519999997</v>
      </c>
      <c r="C221" s="1">
        <v>11.47119236</v>
      </c>
      <c r="D221" s="1">
        <v>0</v>
      </c>
      <c r="E221" s="1">
        <f>SUM(B221+C221+D221)</f>
        <v>62.404970879999993</v>
      </c>
      <c r="F221" s="1">
        <v>84.147769359999998</v>
      </c>
      <c r="G221" s="1">
        <v>-3.4942271300000001</v>
      </c>
      <c r="H221" s="1">
        <v>0</v>
      </c>
      <c r="I221" s="23">
        <f>SUM(F221+G221+H221)</f>
        <v>80.653542229999999</v>
      </c>
    </row>
    <row r="222" spans="1:9" ht="12.75" customHeight="1" x14ac:dyDescent="0.2">
      <c r="A222" s="8" t="s">
        <v>141</v>
      </c>
      <c r="B222" s="1">
        <f>SUM(B223+B224)</f>
        <v>646.88121509000041</v>
      </c>
      <c r="C222" s="1">
        <f>SUM(C223+C224)</f>
        <v>-67.127824939999996</v>
      </c>
      <c r="D222" s="1">
        <f>SUM(D223+D224)</f>
        <v>0</v>
      </c>
      <c r="E222" s="1">
        <f t="shared" ref="E222:I222" si="142">SUM(E223+E224)</f>
        <v>579.75339015000043</v>
      </c>
      <c r="F222" s="1">
        <f>SUM(F223+F224)</f>
        <v>653.36210905000041</v>
      </c>
      <c r="G222" s="1">
        <f t="shared" ref="G222:H222" si="143">SUM(G223+G224)</f>
        <v>175.52159725000001</v>
      </c>
      <c r="H222" s="1">
        <f t="shared" si="143"/>
        <v>0</v>
      </c>
      <c r="I222" s="23">
        <f t="shared" si="142"/>
        <v>828.88370630000031</v>
      </c>
    </row>
    <row r="223" spans="1:9" ht="12.75" customHeight="1" x14ac:dyDescent="0.2">
      <c r="A223" s="9" t="s">
        <v>117</v>
      </c>
      <c r="B223" s="2">
        <v>0</v>
      </c>
      <c r="C223" s="2">
        <v>0</v>
      </c>
      <c r="D223" s="2">
        <v>0</v>
      </c>
      <c r="E223" s="1">
        <f>SUM(B223+C223+D223)</f>
        <v>0</v>
      </c>
      <c r="F223" s="2">
        <v>0</v>
      </c>
      <c r="G223" s="2">
        <v>0</v>
      </c>
      <c r="H223" s="2">
        <v>0</v>
      </c>
      <c r="I223" s="23">
        <f>SUM(F223+G223+H223)</f>
        <v>0</v>
      </c>
    </row>
    <row r="224" spans="1:9" ht="12.75" customHeight="1" x14ac:dyDescent="0.2">
      <c r="A224" s="9" t="s">
        <v>118</v>
      </c>
      <c r="B224" s="1">
        <f>SUM(B225)</f>
        <v>646.88121509000041</v>
      </c>
      <c r="C224" s="1">
        <f>SUM(C225)</f>
        <v>-67.127824939999996</v>
      </c>
      <c r="D224" s="1">
        <f>SUM(D225)</f>
        <v>0</v>
      </c>
      <c r="E224" s="1">
        <f t="shared" ref="E224:I224" si="144">SUM(E225)</f>
        <v>579.75339015000043</v>
      </c>
      <c r="F224" s="1">
        <f>SUM(F225)</f>
        <v>653.36210905000041</v>
      </c>
      <c r="G224" s="1">
        <f t="shared" ref="G224:H224" si="145">SUM(G225)</f>
        <v>175.52159725000001</v>
      </c>
      <c r="H224" s="1">
        <f t="shared" si="145"/>
        <v>0</v>
      </c>
      <c r="I224" s="23">
        <f t="shared" si="144"/>
        <v>828.88370630000031</v>
      </c>
    </row>
    <row r="225" spans="1:9" ht="12.75" customHeight="1" x14ac:dyDescent="0.2">
      <c r="A225" s="8" t="s">
        <v>139</v>
      </c>
      <c r="B225" s="1">
        <f>SUM(B226+B227)</f>
        <v>646.88121509000041</v>
      </c>
      <c r="C225" s="1">
        <f>SUM(C226+C227)</f>
        <v>-67.127824939999996</v>
      </c>
      <c r="D225" s="1">
        <f>SUM(D226+D227)</f>
        <v>0</v>
      </c>
      <c r="E225" s="1">
        <f t="shared" ref="E225:I225" si="146">SUM(E226+E227)</f>
        <v>579.75339015000043</v>
      </c>
      <c r="F225" s="1">
        <f>SUM(F226+F227)</f>
        <v>653.36210905000041</v>
      </c>
      <c r="G225" s="1">
        <f t="shared" ref="G225:H225" si="147">SUM(G226+G227)</f>
        <v>175.52159725000001</v>
      </c>
      <c r="H225" s="1">
        <f t="shared" si="147"/>
        <v>0</v>
      </c>
      <c r="I225" s="23">
        <f t="shared" si="146"/>
        <v>828.88370630000031</v>
      </c>
    </row>
    <row r="226" spans="1:9" ht="12.75" customHeight="1" x14ac:dyDescent="0.2">
      <c r="A226" s="9" t="s">
        <v>142</v>
      </c>
      <c r="B226" s="1">
        <v>533.50456043000042</v>
      </c>
      <c r="C226" s="1">
        <v>-91.888152980000001</v>
      </c>
      <c r="D226" s="1">
        <v>0</v>
      </c>
      <c r="E226" s="1">
        <f>SUM(B226+C226+D226)</f>
        <v>441.61640745000045</v>
      </c>
      <c r="F226" s="1">
        <v>533.70942556000045</v>
      </c>
      <c r="G226" s="1">
        <v>151.06754938</v>
      </c>
      <c r="H226" s="1">
        <v>0</v>
      </c>
      <c r="I226" s="23">
        <f>SUM(F226+G226+H226)</f>
        <v>684.7769749400004</v>
      </c>
    </row>
    <row r="227" spans="1:9" ht="12.75" customHeight="1" x14ac:dyDescent="0.2">
      <c r="A227" s="9" t="s">
        <v>143</v>
      </c>
      <c r="B227" s="1">
        <v>113.37665465999996</v>
      </c>
      <c r="C227" s="1">
        <v>24.760328040000001</v>
      </c>
      <c r="D227" s="1">
        <v>0</v>
      </c>
      <c r="E227" s="1">
        <f>SUM(B227+C227+D227)</f>
        <v>138.13698269999995</v>
      </c>
      <c r="F227" s="1">
        <v>119.65268348999994</v>
      </c>
      <c r="G227" s="1">
        <v>24.45404787</v>
      </c>
      <c r="H227" s="1">
        <v>0</v>
      </c>
      <c r="I227" s="23">
        <f>SUM(F227+G227+H227)</f>
        <v>144.10673135999994</v>
      </c>
    </row>
    <row r="228" spans="1:9" ht="12.75" customHeight="1" x14ac:dyDescent="0.2">
      <c r="A228" s="8" t="s">
        <v>144</v>
      </c>
      <c r="B228" s="1">
        <f>SUM(B229+B230)</f>
        <v>2512.3146174799999</v>
      </c>
      <c r="C228" s="1">
        <f>SUM(C229+C230)</f>
        <v>-44.502357110000005</v>
      </c>
      <c r="D228" s="1">
        <f>SUM(D229+D230)</f>
        <v>0</v>
      </c>
      <c r="E228" s="1">
        <f t="shared" ref="E228:I228" si="148">SUM(E229+E230)</f>
        <v>2467.8122603699999</v>
      </c>
      <c r="F228" s="1">
        <f>SUM(F229+F230)</f>
        <v>2547.7705525699998</v>
      </c>
      <c r="G228" s="1">
        <f t="shared" ref="G228:H228" si="149">SUM(G229+G230)</f>
        <v>26.39122068</v>
      </c>
      <c r="H228" s="1">
        <f t="shared" si="149"/>
        <v>0</v>
      </c>
      <c r="I228" s="23">
        <f t="shared" si="148"/>
        <v>2574.1617732499999</v>
      </c>
    </row>
    <row r="229" spans="1:9" ht="12.75" customHeight="1" x14ac:dyDescent="0.2">
      <c r="A229" s="9" t="s">
        <v>117</v>
      </c>
      <c r="B229" s="2">
        <v>0</v>
      </c>
      <c r="C229" s="2">
        <v>0</v>
      </c>
      <c r="D229" s="2">
        <v>0</v>
      </c>
      <c r="E229" s="1">
        <f>SUM(B229+C229+D229)</f>
        <v>0</v>
      </c>
      <c r="F229" s="2">
        <v>0</v>
      </c>
      <c r="G229" s="2">
        <v>0</v>
      </c>
      <c r="H229" s="2">
        <v>0</v>
      </c>
      <c r="I229" s="23">
        <f>SUM(F229+G229+H229)</f>
        <v>0</v>
      </c>
    </row>
    <row r="230" spans="1:9" ht="12.75" customHeight="1" x14ac:dyDescent="0.2">
      <c r="A230" s="9" t="s">
        <v>118</v>
      </c>
      <c r="B230" s="1">
        <f>SUM(B231)</f>
        <v>2512.3146174799999</v>
      </c>
      <c r="C230" s="1">
        <f>SUM(C231)</f>
        <v>-44.502357110000005</v>
      </c>
      <c r="D230" s="1">
        <f>SUM(D231)</f>
        <v>0</v>
      </c>
      <c r="E230" s="1">
        <f t="shared" ref="E230:I230" si="150">SUM(E231)</f>
        <v>2467.8122603699999</v>
      </c>
      <c r="F230" s="1">
        <f>SUM(F231)</f>
        <v>2547.7705525699998</v>
      </c>
      <c r="G230" s="1">
        <f t="shared" ref="G230:H230" si="151">SUM(G231)</f>
        <v>26.39122068</v>
      </c>
      <c r="H230" s="1">
        <f t="shared" si="151"/>
        <v>0</v>
      </c>
      <c r="I230" s="23">
        <f t="shared" si="150"/>
        <v>2574.1617732499999</v>
      </c>
    </row>
    <row r="231" spans="1:9" ht="12.75" customHeight="1" x14ac:dyDescent="0.2">
      <c r="A231" s="8" t="s">
        <v>145</v>
      </c>
      <c r="B231" s="1">
        <f>SUM(B232+B233+B234+B235+B236)</f>
        <v>2512.3146174799999</v>
      </c>
      <c r="C231" s="1">
        <f>SUM(C232+C233+C234+C235+C236)</f>
        <v>-44.502357110000005</v>
      </c>
      <c r="D231" s="1">
        <f>SUM(D232+D233+D234+D235+D236)</f>
        <v>0</v>
      </c>
      <c r="E231" s="1">
        <f t="shared" ref="E231:I231" si="152">SUM(E232+E233+E234+E235+E236)</f>
        <v>2467.8122603699999</v>
      </c>
      <c r="F231" s="1">
        <f>SUM(F232+F233+F234+F235+F236)</f>
        <v>2547.7705525699998</v>
      </c>
      <c r="G231" s="1">
        <f t="shared" ref="G231:H231" si="153">SUM(G232+G233+G234+G235+G236)</f>
        <v>26.39122068</v>
      </c>
      <c r="H231" s="1">
        <f t="shared" si="153"/>
        <v>0</v>
      </c>
      <c r="I231" s="23">
        <f t="shared" si="152"/>
        <v>2574.1617732499999</v>
      </c>
    </row>
    <row r="232" spans="1:9" ht="12.75" customHeight="1" x14ac:dyDescent="0.2">
      <c r="A232" s="9" t="s">
        <v>146</v>
      </c>
      <c r="B232" s="1">
        <v>164.39119999999994</v>
      </c>
      <c r="C232" s="1">
        <v>1.9456249999999999</v>
      </c>
      <c r="D232" s="1">
        <v>0</v>
      </c>
      <c r="E232" s="1">
        <f>SUM(B232+C232+D232)</f>
        <v>166.33682499999995</v>
      </c>
      <c r="F232" s="1">
        <v>172.10446699999994</v>
      </c>
      <c r="G232" s="1">
        <v>1.92616875</v>
      </c>
      <c r="H232" s="1">
        <v>0</v>
      </c>
      <c r="I232" s="23">
        <f>SUM(F232+G232+H232)</f>
        <v>174.03063574999993</v>
      </c>
    </row>
    <row r="233" spans="1:9" ht="12.75" customHeight="1" x14ac:dyDescent="0.2">
      <c r="A233" s="9" t="s">
        <v>147</v>
      </c>
      <c r="B233" s="1">
        <v>2035.4217041700001</v>
      </c>
      <c r="C233" s="1">
        <v>20.350406249999999</v>
      </c>
      <c r="D233" s="1">
        <v>0</v>
      </c>
      <c r="E233" s="1">
        <f>SUM(B233+C233+D233)</f>
        <v>2055.77211042</v>
      </c>
      <c r="F233" s="1">
        <v>2123.2494259499999</v>
      </c>
      <c r="G233" s="1">
        <v>22.868870870000002</v>
      </c>
      <c r="H233" s="1">
        <v>0</v>
      </c>
      <c r="I233" s="23">
        <f>SUM(F233+G233+H233)</f>
        <v>2146.1182968200001</v>
      </c>
    </row>
    <row r="234" spans="1:9" ht="12.75" customHeight="1" x14ac:dyDescent="0.2">
      <c r="A234" s="9" t="s">
        <v>148</v>
      </c>
      <c r="B234" s="1">
        <v>0</v>
      </c>
      <c r="C234" s="1">
        <v>0</v>
      </c>
      <c r="D234" s="1">
        <v>0</v>
      </c>
      <c r="E234" s="1">
        <f>SUM(B234+C234+D234)</f>
        <v>0</v>
      </c>
      <c r="F234" s="1">
        <v>0</v>
      </c>
      <c r="G234" s="1">
        <v>0</v>
      </c>
      <c r="H234" s="1">
        <v>0</v>
      </c>
      <c r="I234" s="23">
        <f>SUM(F234+G234+H234)</f>
        <v>0</v>
      </c>
    </row>
    <row r="235" spans="1:9" ht="12.75" customHeight="1" x14ac:dyDescent="0.2">
      <c r="A235" s="9" t="s">
        <v>149</v>
      </c>
      <c r="B235" s="1">
        <v>288.62098832999999</v>
      </c>
      <c r="C235" s="1">
        <v>-66.968798570000004</v>
      </c>
      <c r="D235" s="1">
        <v>0</v>
      </c>
      <c r="E235" s="1">
        <f>SUM(B235+C235+D235)</f>
        <v>221.65218976</v>
      </c>
      <c r="F235" s="1">
        <v>227.84400083</v>
      </c>
      <c r="G235" s="1">
        <v>1.39074644</v>
      </c>
      <c r="H235" s="1">
        <v>0</v>
      </c>
      <c r="I235" s="23">
        <f>SUM(F235+G235+H235)</f>
        <v>229.23474726999999</v>
      </c>
    </row>
    <row r="236" spans="1:9" ht="12.75" customHeight="1" x14ac:dyDescent="0.2">
      <c r="A236" s="9" t="s">
        <v>150</v>
      </c>
      <c r="B236" s="1">
        <v>23.880724980000004</v>
      </c>
      <c r="C236" s="1">
        <v>0.17041021000000001</v>
      </c>
      <c r="D236" s="1">
        <v>0</v>
      </c>
      <c r="E236" s="1">
        <f>SUM(B236+C236+D236)</f>
        <v>24.051135190000004</v>
      </c>
      <c r="F236" s="1">
        <v>24.572658790000002</v>
      </c>
      <c r="G236" s="1">
        <v>0.20543462000000001</v>
      </c>
      <c r="H236" s="1">
        <v>0</v>
      </c>
      <c r="I236" s="23">
        <f>SUM(F236+G236+H236)</f>
        <v>24.77809341</v>
      </c>
    </row>
    <row r="237" spans="1:9" ht="14.1" customHeight="1" x14ac:dyDescent="0.2">
      <c r="A237" s="8" t="s">
        <v>160</v>
      </c>
      <c r="B237" s="21">
        <f t="shared" ref="B237:I237" si="154">SUM(B16-B120)</f>
        <v>-74952.012411581018</v>
      </c>
      <c r="C237" s="21">
        <f t="shared" si="154"/>
        <v>-2509.3545314000003</v>
      </c>
      <c r="D237" s="21">
        <f t="shared" si="154"/>
        <v>496.11981784199997</v>
      </c>
      <c r="E237" s="21">
        <f t="shared" si="154"/>
        <v>-76965.24712513898</v>
      </c>
      <c r="F237" s="21">
        <f t="shared" si="154"/>
        <v>-77123.993131273994</v>
      </c>
      <c r="G237" s="21">
        <f t="shared" si="154"/>
        <v>1073.5496103099995</v>
      </c>
      <c r="H237" s="21">
        <f t="shared" si="154"/>
        <v>979.04310986000007</v>
      </c>
      <c r="I237" s="22">
        <f t="shared" si="154"/>
        <v>-75071.400411103998</v>
      </c>
    </row>
    <row r="238" spans="1:9" ht="6" customHeight="1" x14ac:dyDescent="0.2">
      <c r="A238" s="13"/>
      <c r="B238" s="5"/>
      <c r="C238" s="5"/>
      <c r="D238" s="5"/>
      <c r="E238" s="5"/>
      <c r="F238" s="5"/>
      <c r="G238" s="5"/>
      <c r="H238" s="5"/>
      <c r="I238" s="7"/>
    </row>
    <row r="239" spans="1:9" ht="6" customHeight="1" x14ac:dyDescent="0.2"/>
    <row r="240" spans="1:9" ht="12.75" customHeight="1" x14ac:dyDescent="0.2">
      <c r="A240" s="6" t="s">
        <v>167</v>
      </c>
    </row>
    <row r="241" spans="1:1" ht="12.75" customHeight="1" x14ac:dyDescent="0.2">
      <c r="A241" s="6" t="s">
        <v>158</v>
      </c>
    </row>
    <row r="242" spans="1:1" ht="12.75" customHeight="1" x14ac:dyDescent="0.2">
      <c r="A242" s="14" t="s">
        <v>154</v>
      </c>
    </row>
    <row r="243" spans="1:1" ht="12.75" customHeight="1" x14ac:dyDescent="0.2">
      <c r="A243" s="6" t="s">
        <v>4</v>
      </c>
    </row>
    <row r="244" spans="1:1" ht="12.75" customHeight="1" x14ac:dyDescent="0.2">
      <c r="A244" s="6"/>
    </row>
  </sheetData>
  <mergeCells count="20">
    <mergeCell ref="B8:I8"/>
    <mergeCell ref="A1:I1"/>
    <mergeCell ref="A2:I2"/>
    <mergeCell ref="A3:I3"/>
    <mergeCell ref="A5:I5"/>
    <mergeCell ref="A6:I6"/>
    <mergeCell ref="C13:C14"/>
    <mergeCell ref="D13:D14"/>
    <mergeCell ref="G13:G14"/>
    <mergeCell ref="B9:I9"/>
    <mergeCell ref="B10:I10"/>
    <mergeCell ref="B11:E11"/>
    <mergeCell ref="F11:I11"/>
    <mergeCell ref="B12:B14"/>
    <mergeCell ref="C12:D12"/>
    <mergeCell ref="E12:E14"/>
    <mergeCell ref="F12:F14"/>
    <mergeCell ref="G12:H12"/>
    <mergeCell ref="I12:I14"/>
    <mergeCell ref="H13:H14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70" pageOrder="overThenDown" orientation="portrait" r:id="rId1"/>
  <headerFooter alignWithMargins="0"/>
  <ignoredErrors>
    <ignoredError sqref="E31:I205 E207:J2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2025-06-24T14:13:37Z</cp:lastPrinted>
  <dcterms:created xsi:type="dcterms:W3CDTF">2018-11-21T20:09:16Z</dcterms:created>
  <dcterms:modified xsi:type="dcterms:W3CDTF">2025-06-24T16:45:34Z</dcterms:modified>
</cp:coreProperties>
</file>